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<sst xmlns="http://schemas.openxmlformats.org/spreadsheetml/2006/main" count="391" uniqueCount="66">
  <si>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</si>
  <si>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</si>
  <si>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</si>
  <si>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</si>
  <si>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</si>
  <si>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</si>
  <si>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</si>
  <si>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</si>
  <si>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</si>
  <si>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</si>
  <si>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</si>
  <si>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</si>
  <si>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</si>
  <si>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</si>
  <si>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</si>
  <si>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</si>
  <si>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</si>
  <si>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</si>
  <si>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</si>
  <si>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</si>
  <si>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</si>
  <si>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</si>
  <si>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</si>
  <si>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</si>
  <si>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</si>
  <si>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</si>
  <si>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</si>
  <si>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</si>
  <si>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</si>
  <si>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</si>
  <si>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</si>
  <si>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</si>
  <si>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</si>
  <si>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</si>
  <si>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</si>
  <si>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</si>
  <si>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</si>
  <si>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</si>
  <si>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</si>
  <si>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</si>
  <si>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</si>
  <si>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</si>
  <si>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</si>
  <si>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</si>
  <si>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</si>
  <si>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</si>
  <si>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</si>
  <si>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</si>
  <si>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</si>
  <si>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</si>
  <si>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</si>
  <si>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</si>
  <si>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</si>
  <si>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</si>
  <si>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</si>
  <si>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</si>
  <si>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</si>
  <si>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</si>
  <si>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</si>
  <si>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</si>
  <si>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</si>
  <si>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</si>
  <si>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</si>
  <si>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Callao, 20 de marzo del 2017</t>
  </si>
  <si>
    <t xml:space="preserve">        Fecha  : 19/03/2017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</si>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</sst>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1" xfId="0" applyBorder="1"/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J29" sqref="AJ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64</v>
      </c>
      <c r="AP8" s="120"/>
      <c r="AQ8" s="120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1500.24</v>
      </c>
      <c r="AF12" s="51">
        <v>146.22999999999999</v>
      </c>
      <c r="AG12" s="51">
        <v>1079.4200000000003</v>
      </c>
      <c r="AH12" s="51">
        <v>0</v>
      </c>
      <c r="AI12" s="51">
        <v>0</v>
      </c>
      <c r="AJ12" s="51">
        <v>0</v>
      </c>
      <c r="AK12" s="51">
        <v>977.28545046246006</v>
      </c>
      <c r="AL12" s="51">
        <v>105.23</v>
      </c>
      <c r="AM12" s="51">
        <v>76.832454891264263</v>
      </c>
      <c r="AN12" s="51">
        <v>0</v>
      </c>
      <c r="AO12" s="52">
        <f>SUMIF($C$11:$AN$11,"Ind*",C12:AN12)</f>
        <v>3633.7779053537247</v>
      </c>
      <c r="AP12" s="52">
        <f>SUMIF($C$11:$AN$11,"I.Mad",C12:AN12)</f>
        <v>251.45999999999998</v>
      </c>
      <c r="AQ12" s="52">
        <f>SUM(AO12:AP12)</f>
        <v>3885.2379053537247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19</v>
      </c>
      <c r="AF13" s="53">
        <v>3</v>
      </c>
      <c r="AG13" s="53">
        <v>17</v>
      </c>
      <c r="AH13" s="53" t="s">
        <v>20</v>
      </c>
      <c r="AI13" s="53" t="s">
        <v>20</v>
      </c>
      <c r="AJ13" s="53" t="s">
        <v>20</v>
      </c>
      <c r="AK13" s="53">
        <v>18</v>
      </c>
      <c r="AL13" s="53">
        <v>1</v>
      </c>
      <c r="AM13" s="53">
        <v>3</v>
      </c>
      <c r="AN13" s="53" t="s">
        <v>20</v>
      </c>
      <c r="AO13" s="52">
        <f>SUMIF($C$11:$AN$11,"Ind*",C13:AN13)</f>
        <v>57</v>
      </c>
      <c r="AP13" s="52">
        <f>SUMIF($C$11:$AN$11,"I.Mad",C13:AN13)</f>
        <v>4</v>
      </c>
      <c r="AQ13" s="52">
        <f>SUM(AO13:AP13)</f>
        <v>61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7</v>
      </c>
      <c r="AF14" s="53" t="s">
        <v>65</v>
      </c>
      <c r="AG14" s="53">
        <v>6</v>
      </c>
      <c r="AH14" s="53" t="s">
        <v>20</v>
      </c>
      <c r="AI14" s="53" t="s">
        <v>20</v>
      </c>
      <c r="AJ14" s="53" t="s">
        <v>20</v>
      </c>
      <c r="AK14" s="53">
        <v>5</v>
      </c>
      <c r="AL14" s="53" t="s">
        <v>65</v>
      </c>
      <c r="AM14" s="53">
        <v>2</v>
      </c>
      <c r="AN14" s="53" t="s">
        <v>20</v>
      </c>
      <c r="AO14" s="52">
        <f>SUMIF($C$11:$AN$11,"Ind*",C14:AN14)</f>
        <v>20</v>
      </c>
      <c r="AP14" s="52">
        <f>SUMIF($C$11:$AN$11,"I.Mad",C14:AN14)</f>
        <v>0</v>
      </c>
      <c r="AQ14" s="52">
        <f>SUM(AO14:AP14)</f>
        <v>20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7.6552354275776926</v>
      </c>
      <c r="AF15" s="53" t="s">
        <v>20</v>
      </c>
      <c r="AG15" s="53">
        <v>9.771039595379909</v>
      </c>
      <c r="AH15" s="53" t="s">
        <v>20</v>
      </c>
      <c r="AI15" s="53" t="s">
        <v>20</v>
      </c>
      <c r="AJ15" s="53" t="s">
        <v>20</v>
      </c>
      <c r="AK15" s="53">
        <v>17.625046028169262</v>
      </c>
      <c r="AL15" s="53" t="s">
        <v>20</v>
      </c>
      <c r="AM15" s="53">
        <v>38.2353843802439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13</v>
      </c>
      <c r="AF16" s="58" t="s">
        <v>20</v>
      </c>
      <c r="AG16" s="58">
        <v>13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>
        <v>12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24"/>
      <c r="Q29" s="124"/>
      <c r="R29" s="124"/>
      <c r="S29" s="124"/>
      <c r="T29" s="124"/>
      <c r="U29" s="124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24"/>
      <c r="Q30" s="124"/>
      <c r="R30" s="124"/>
      <c r="S30" s="124"/>
      <c r="T30" s="124"/>
      <c r="U30" s="124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>
        <v>0.20254510873574114</v>
      </c>
      <c r="AN30" s="55"/>
      <c r="AO30" s="52">
        <f t="shared" si="1"/>
        <v>0.20254510873574114</v>
      </c>
      <c r="AP30" s="52">
        <f t="shared" si="2"/>
        <v>0</v>
      </c>
      <c r="AQ30" s="55">
        <f t="shared" si="0"/>
        <v>0.20254510873574114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24"/>
      <c r="Q31" s="124"/>
      <c r="R31" s="124"/>
      <c r="S31" s="124"/>
      <c r="T31" s="124"/>
      <c r="U31" s="124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24"/>
      <c r="Q32" s="124"/>
      <c r="R32" s="124"/>
      <c r="S32" s="124"/>
      <c r="T32" s="124"/>
      <c r="U32" s="124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24"/>
      <c r="Q33" s="124"/>
      <c r="R33" s="124"/>
      <c r="S33" s="124"/>
      <c r="T33" s="124"/>
      <c r="U33" s="124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1500.24</v>
      </c>
      <c r="AF38" s="55">
        <f t="shared" si="3"/>
        <v>146.22999999999999</v>
      </c>
      <c r="AG38" s="55">
        <f>+SUM(AG12,AG18,AG24:AG37)</f>
        <v>1079.4200000000003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977.28545046246006</v>
      </c>
      <c r="AL38" s="55">
        <f t="shared" si="3"/>
        <v>105.23</v>
      </c>
      <c r="AM38" s="55">
        <f t="shared" si="3"/>
        <v>77.035000000000011</v>
      </c>
      <c r="AN38" s="55">
        <f t="shared" si="3"/>
        <v>0</v>
      </c>
      <c r="AO38" s="55">
        <f>SUM(AO12,AO18,AO24:AO37)</f>
        <v>3633.9804504624603</v>
      </c>
      <c r="AP38" s="55">
        <f>SUM(AP12,AP18,AP24:AP37)</f>
        <v>251.45999999999998</v>
      </c>
      <c r="AQ38" s="55">
        <f>SUM(AO38:AP38)</f>
        <v>3885.4404504624604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26.5</v>
      </c>
      <c r="H39" s="57"/>
      <c r="I39" s="57">
        <v>29.2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16.600000000000001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2017-03-20T20:03:29Z</dcterms:modified>
</cp:coreProperties>
</file>