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<sst xmlns="http://schemas.openxmlformats.org/spreadsheetml/2006/main" count="402" uniqueCount="68">
  <si>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</si>
  <si>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</si>
  <si>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</si>
  <si>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</si>
  <si>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</si>
  <si>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</si>
  <si>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</si>
  <si>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</si>
  <si>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</si>
  <si>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</si>
  <si>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</si>
  <si>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</si>
  <si>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</si>
  <si>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</si>
  <si>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</si>
  <si>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</si>
  <si>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</si>
  <si>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</si>
  <si>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</si>
  <si>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</si>
  <si>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</si>
  <si>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</si>
  <si>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</si>
  <si>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</si>
  <si>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</si>
  <si>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</si>
  <si>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</si>
  <si>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</si>
  <si>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</si>
  <si>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</si>
  <si>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</si>
  <si>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</si>
  <si>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</si>
  <si>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</si>
  <si>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</si>
  <si>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</si>
  <si>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</si>
  <si>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</si>
  <si>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</si>
  <si>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</si>
  <si>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</si>
  <si>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</si>
  <si>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</si>
  <si>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</si>
  <si>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</si>
  <si>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</si>
  <si>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</si>
  <si>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</si>
  <si>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</si>
  <si>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</si>
  <si>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</si>
  <si>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</si>
  <si>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</si>
  <si>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</si>
  <si>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</si>
  <si>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</si>
  <si>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</si>
  <si>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</si>
  <si>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</si>
  <si>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</si>
  <si>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</si>
  <si>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</si>
  <si>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</si>
  <si>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</si>
  <si>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CPT/jsr</t>
  </si>
  <si>
    <t xml:space="preserve">        Fecha  :19/02/2021</t>
  </si>
  <si>
    <t>Callao, 20 de febrero del 2021</t>
  </si>
  <si>
    <t>R.M.N°045-2021-PRODUCE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</si>
</sst>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65</v>
      </c>
      <c r="AP8" s="77"/>
      <c r="AQ8" s="77"/>
    </row>
    <row r="9" spans="2:48" ht="27.75" x14ac:dyDescent="0.4">
      <c r="B9" s="4" t="s">
        <v>6</v>
      </c>
      <c r="C9" s="17" t="s">
        <v>67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734.26499999999999</v>
      </c>
      <c r="AF12" s="23">
        <v>222.42</v>
      </c>
      <c r="AG12" s="23">
        <v>0</v>
      </c>
      <c r="AH12" s="23">
        <v>0</v>
      </c>
      <c r="AI12" s="23">
        <v>0</v>
      </c>
      <c r="AJ12" s="23">
        <v>0</v>
      </c>
      <c r="AK12" s="23">
        <v>1245.55</v>
      </c>
      <c r="AL12" s="23">
        <v>0</v>
      </c>
      <c r="AM12" s="23">
        <v>707.64</v>
      </c>
      <c r="AN12" s="23">
        <v>0</v>
      </c>
      <c r="AO12" s="23">
        <f>SUMIF($C$11:$AN$11,"Ind",C12:AN12)</f>
        <v>2687.4549999999999</v>
      </c>
      <c r="AP12" s="23">
        <f>SUMIF($C$11:$AN$11,"I.Mad",C12:AN12)</f>
        <v>222.42</v>
      </c>
      <c r="AQ12" s="23">
        <f>SUM(AO12:AP12)</f>
        <v>2909.875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>
        <v>7</v>
      </c>
      <c r="AF13" s="23">
        <v>3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>
        <v>5</v>
      </c>
      <c r="AL13" s="23" t="s">
        <v>31</v>
      </c>
      <c r="AM13" s="23">
        <v>4</v>
      </c>
      <c r="AN13" s="23" t="s">
        <v>31</v>
      </c>
      <c r="AO13" s="23">
        <f>SUMIF($C$11:$AN$11,"Ind*",C13:AN13)</f>
        <v>16</v>
      </c>
      <c r="AP13" s="23">
        <f>SUMIF($C$11:$AN$11,"I.Mad",C13:AN13)</f>
        <v>3</v>
      </c>
      <c r="AQ13" s="23">
        <f>SUM(AO13:AP13)</f>
        <v>19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>
        <v>3</v>
      </c>
      <c r="AF14" s="23">
        <v>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>
        <v>2</v>
      </c>
      <c r="AL14" s="23" t="s">
        <v>31</v>
      </c>
      <c r="AM14" s="23">
        <v>2</v>
      </c>
      <c r="AN14" s="23" t="s">
        <v>31</v>
      </c>
      <c r="AO14" s="23">
        <f>SUMIF($C$11:$AN$11,"Ind*",C14:AN14)</f>
        <v>7</v>
      </c>
      <c r="AP14" s="23">
        <f>SUMIF($C$11:$AN$11,"I.Mad",C14:AN14)</f>
        <v>1</v>
      </c>
      <c r="AQ14" s="23">
        <f>SUM(AO14:AP14)</f>
        <v>8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>
        <v>54.764999969453363</v>
      </c>
      <c r="AF15" s="23">
        <v>47.340425531914896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>
        <v>43.562082779884541</v>
      </c>
      <c r="AL15" s="23" t="s">
        <v>31</v>
      </c>
      <c r="AM15" s="23">
        <v>35.851797400025191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>
        <v>13</v>
      </c>
      <c r="AF16" s="29">
        <v>13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>
        <v>12.5</v>
      </c>
      <c r="AL16" s="29" t="s">
        <v>31</v>
      </c>
      <c r="AM16" s="29">
        <v>12.5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734.26499999999999</v>
      </c>
      <c r="AF41" s="35">
        <f t="shared" si="3"/>
        <v>222.42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1245.55</v>
      </c>
      <c r="AL41" s="35">
        <f t="shared" si="3"/>
        <v>0</v>
      </c>
      <c r="AM41" s="35">
        <f t="shared" si="3"/>
        <v>707.64</v>
      </c>
      <c r="AN41" s="35">
        <f t="shared" si="3"/>
        <v>0</v>
      </c>
      <c r="AO41" s="35">
        <f>SUM(AO12,AO18,AO24:AO37)</f>
        <v>2687.4549999999999</v>
      </c>
      <c r="AP41" s="35">
        <f>SUM(AP12,AP18,AP24:AP37)</f>
        <v>222.42</v>
      </c>
      <c r="AQ41" s="35">
        <f t="shared" si="2"/>
        <v>2909.875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>
        <v>15.3</v>
      </c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64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66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2021-02-21T10:11:59Z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