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<sst xmlns="http://schemas.openxmlformats.org/spreadsheetml/2006/main" count="369" uniqueCount="67">
  <si>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</si>
  <si>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</si>
  <si>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</si>
  <si>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</si>
  <si>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</si>
  <si>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</si>
  <si>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</si>
  <si>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</si>
  <si>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</si>
  <si>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</si>
  <si>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</si>
  <si>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</si>
  <si>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</si>
  <si>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</si>
  <si>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</si>
  <si>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</si>
  <si>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</si>
  <si>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</si>
  <si>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</si>
  <si>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</si>
  <si>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</si>
  <si>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</si>
  <si>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</si>
  <si>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</si>
  <si>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</si>
  <si>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</si>
  <si>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</si>
  <si>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</si>
  <si>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</si>
  <si>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</si>
  <si>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</si>
  <si>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</si>
  <si>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</si>
  <si>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</si>
  <si>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</si>
  <si>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</si>
  <si>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</si>
  <si>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</si>
  <si>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</si>
  <si>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</si>
  <si>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</si>
  <si>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</si>
  <si>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</si>
  <si>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</si>
  <si>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</si>
  <si>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</si>
  <si>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</si>
  <si>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</si>
  <si>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</si>
  <si>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</si>
  <si>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</si>
  <si>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</si>
  <si>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</si>
  <si>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</si>
  <si>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</si>
  <si>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</si>
  <si>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</si>
  <si>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</si>
  <si>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</si>
  <si>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</si>
  <si>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</si>
  <si>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</si>
  <si>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</si>
  <si>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>S/M</t>
  </si>
  <si>
    <t>9.5 Y 13.0</t>
  </si>
  <si>
    <t xml:space="preserve">        Fecha  : 19/01/2017</t>
  </si>
  <si>
    <t>Callao, 20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</si>
</sst>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1" zoomScale="25" zoomScaleNormal="25" workbookViewId="0">
      <selection activeCell="AX45" sqref="AX4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1" width="25.85546875" style="2" customWidth="1"/>
    <col min="22" max="22" width="33.140625" style="2" bestFit="1" customWidth="1"/>
    <col min="23" max="23" width="25.85546875" style="2" customWidth="1"/>
    <col min="24" max="24" width="26.140625" style="2" customWidth="1"/>
    <col min="25" max="25" width="21.5703125" style="2" customWidth="1"/>
    <col min="26" max="26" width="22.7109375" style="2" customWidth="1"/>
    <col min="27" max="27" width="30.5703125" style="2" bestFit="1" customWidth="1"/>
    <col min="28" max="28" width="22.28515625" style="2" customWidth="1"/>
    <col min="29" max="29" width="36.57031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37</v>
      </c>
      <c r="AN6" s="119"/>
      <c r="AO6" s="119"/>
      <c r="AP6" s="119"/>
      <c r="AQ6" s="119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65</v>
      </c>
      <c r="AP8" s="119"/>
      <c r="AQ8" s="119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5" t="s">
        <v>4</v>
      </c>
      <c r="D10" s="112"/>
      <c r="E10" s="115" t="s">
        <v>5</v>
      </c>
      <c r="F10" s="112"/>
      <c r="G10" s="113" t="s">
        <v>6</v>
      </c>
      <c r="H10" s="114"/>
      <c r="I10" s="117" t="s">
        <v>45</v>
      </c>
      <c r="J10" s="117"/>
      <c r="K10" s="117" t="s">
        <v>7</v>
      </c>
      <c r="L10" s="117"/>
      <c r="M10" s="115" t="s">
        <v>8</v>
      </c>
      <c r="N10" s="116"/>
      <c r="O10" s="115" t="s">
        <v>9</v>
      </c>
      <c r="P10" s="116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53</v>
      </c>
      <c r="X10" s="114"/>
      <c r="Y10" s="115" t="s">
        <v>47</v>
      </c>
      <c r="Z10" s="112"/>
      <c r="AA10" s="113" t="s">
        <v>38</v>
      </c>
      <c r="AB10" s="114"/>
      <c r="AC10" s="113" t="s">
        <v>13</v>
      </c>
      <c r="AD10" s="114"/>
      <c r="AE10" s="111" t="s">
        <v>57</v>
      </c>
      <c r="AF10" s="112"/>
      <c r="AG10" s="111" t="s">
        <v>48</v>
      </c>
      <c r="AH10" s="112"/>
      <c r="AI10" s="111" t="s">
        <v>49</v>
      </c>
      <c r="AJ10" s="112"/>
      <c r="AK10" s="111" t="s">
        <v>50</v>
      </c>
      <c r="AL10" s="112"/>
      <c r="AM10" s="111" t="s">
        <v>51</v>
      </c>
      <c r="AN10" s="112"/>
      <c r="AO10" s="121" t="s">
        <v>14</v>
      </c>
      <c r="AP10" s="122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2971</v>
      </c>
      <c r="F12" s="52">
        <v>0</v>
      </c>
      <c r="G12" s="52">
        <v>12382.86</v>
      </c>
      <c r="H12" s="52">
        <v>0</v>
      </c>
      <c r="I12" s="52">
        <v>3289</v>
      </c>
      <c r="J12" s="52">
        <v>124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1637.4159999999999</v>
      </c>
      <c r="R12" s="52">
        <v>0</v>
      </c>
      <c r="S12" s="52">
        <v>815</v>
      </c>
      <c r="T12" s="52">
        <v>0</v>
      </c>
      <c r="U12" s="52">
        <v>900.33799999999997</v>
      </c>
      <c r="V12" s="52">
        <v>375</v>
      </c>
      <c r="W12" s="52">
        <v>2120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1532.64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24.18</v>
      </c>
      <c r="AO12" s="53">
        <f>SUMIF($C$11:$AN$11,"Ind*",C12:AN12)</f>
        <v>25648.254000000001</v>
      </c>
      <c r="AP12" s="53">
        <f>SUMIF($C$11:$AN$11,"I.Mad",C12:AN12)</f>
        <v>523.17999999999995</v>
      </c>
      <c r="AQ12" s="53">
        <f>SUM(AO12:AP12)</f>
        <v>26171.434000000001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12</v>
      </c>
      <c r="F13" s="54" t="s">
        <v>20</v>
      </c>
      <c r="G13" s="54">
        <v>42</v>
      </c>
      <c r="H13" s="54" t="s">
        <v>20</v>
      </c>
      <c r="I13" s="54">
        <v>7</v>
      </c>
      <c r="J13" s="54">
        <v>2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28</v>
      </c>
      <c r="R13" s="54" t="s">
        <v>20</v>
      </c>
      <c r="S13" s="54">
        <v>14</v>
      </c>
      <c r="T13" s="54" t="s">
        <v>20</v>
      </c>
      <c r="U13" s="54">
        <v>12</v>
      </c>
      <c r="V13" s="54">
        <v>8</v>
      </c>
      <c r="W13" s="54">
        <v>28</v>
      </c>
      <c r="X13" s="54" t="s">
        <v>20</v>
      </c>
      <c r="Y13" s="54" t="s">
        <v>20</v>
      </c>
      <c r="Z13" s="54" t="s">
        <v>20</v>
      </c>
      <c r="AA13" s="54" t="s">
        <v>20</v>
      </c>
      <c r="AB13" s="54" t="s">
        <v>20</v>
      </c>
      <c r="AC13" s="54">
        <v>13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>
        <v>1</v>
      </c>
      <c r="AO13" s="53">
        <f>SUMIF($C$11:$AN$11,"Ind*",C13:AN13)</f>
        <v>156</v>
      </c>
      <c r="AP13" s="53">
        <f>SUMIF($C$11:$AN$11,"I.Mad",C13:AN13)</f>
        <v>11</v>
      </c>
      <c r="AQ13" s="53">
        <f>SUM(AO13:AP13)</f>
        <v>167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2</v>
      </c>
      <c r="F14" s="54" t="s">
        <v>20</v>
      </c>
      <c r="G14" s="54">
        <v>11</v>
      </c>
      <c r="H14" s="54" t="s">
        <v>20</v>
      </c>
      <c r="I14" s="54">
        <v>2</v>
      </c>
      <c r="J14" s="54" t="s">
        <v>63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10</v>
      </c>
      <c r="R14" s="54" t="s">
        <v>20</v>
      </c>
      <c r="S14" s="54">
        <v>7</v>
      </c>
      <c r="T14" s="54" t="s">
        <v>20</v>
      </c>
      <c r="U14" s="54">
        <v>5</v>
      </c>
      <c r="V14" s="54">
        <v>1</v>
      </c>
      <c r="W14" s="54">
        <v>8</v>
      </c>
      <c r="X14" s="54" t="s">
        <v>20</v>
      </c>
      <c r="Y14" s="54" t="s">
        <v>20</v>
      </c>
      <c r="Z14" s="54" t="s">
        <v>20</v>
      </c>
      <c r="AA14" s="54" t="s">
        <v>20</v>
      </c>
      <c r="AB14" s="54" t="s">
        <v>20</v>
      </c>
      <c r="AC14" s="54">
        <v>4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>
        <v>1</v>
      </c>
      <c r="AO14" s="53">
        <f>SUMIF($C$11:$AN$11,"Ind*",C14:AN14)</f>
        <v>49</v>
      </c>
      <c r="AP14" s="53">
        <f>SUMIF($C$11:$AN$11,"I.Mad",C14:AN14)</f>
        <v>2</v>
      </c>
      <c r="AQ14" s="53">
        <f>SUM(AO14:AP14)</f>
        <v>51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3</v>
      </c>
      <c r="F15" s="54" t="s">
        <v>20</v>
      </c>
      <c r="G15" s="54">
        <v>0.2635706117052754</v>
      </c>
      <c r="H15" s="54" t="s">
        <v>20</v>
      </c>
      <c r="I15" s="54">
        <v>0.51301956265343518</v>
      </c>
      <c r="J15" s="54"/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8.7479538647813033</v>
      </c>
      <c r="R15" s="54" t="s">
        <v>20</v>
      </c>
      <c r="S15" s="54">
        <v>12.163941356392174</v>
      </c>
      <c r="T15" s="54" t="s">
        <v>20</v>
      </c>
      <c r="U15" s="54">
        <v>3.4180351532708473</v>
      </c>
      <c r="V15" s="54">
        <v>14.606741573033709</v>
      </c>
      <c r="W15" s="54">
        <v>9.90156580610482</v>
      </c>
      <c r="X15" s="54" t="s">
        <v>20</v>
      </c>
      <c r="Y15" s="54" t="s">
        <v>20</v>
      </c>
      <c r="Z15" s="54" t="s">
        <v>20</v>
      </c>
      <c r="AA15" s="54" t="s">
        <v>20</v>
      </c>
      <c r="AB15" s="54" t="s">
        <v>20</v>
      </c>
      <c r="AC15" s="54">
        <v>77.305388895472376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>
        <v>48.35164835164835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13.5</v>
      </c>
      <c r="F16" s="59" t="s">
        <v>20</v>
      </c>
      <c r="G16" s="59">
        <v>13.5</v>
      </c>
      <c r="H16" s="59" t="s">
        <v>20</v>
      </c>
      <c r="I16" s="59">
        <v>13.5</v>
      </c>
      <c r="J16" s="59"/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59" t="s">
        <v>20</v>
      </c>
      <c r="S16" s="59">
        <v>12.5</v>
      </c>
      <c r="T16" s="59" t="s">
        <v>20</v>
      </c>
      <c r="U16" s="59">
        <v>13</v>
      </c>
      <c r="V16" s="59">
        <v>12.5</v>
      </c>
      <c r="W16" s="59">
        <v>12.5</v>
      </c>
      <c r="X16" s="59" t="s">
        <v>20</v>
      </c>
      <c r="Y16" s="59" t="s">
        <v>20</v>
      </c>
      <c r="Z16" s="59" t="s">
        <v>20</v>
      </c>
      <c r="AA16" s="59" t="s">
        <v>20</v>
      </c>
      <c r="AB16" s="59" t="s">
        <v>20</v>
      </c>
      <c r="AC16" s="59" t="s">
        <v>64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>
        <v>12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56"/>
      <c r="AA24" s="72"/>
      <c r="AB24" s="56"/>
      <c r="AC24" s="56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>
        <v>2.5841501237342905</v>
      </c>
      <c r="R25" s="72"/>
      <c r="S25" s="72"/>
      <c r="T25" s="72"/>
      <c r="U25" s="56">
        <v>4.661538461538461</v>
      </c>
      <c r="V25" s="72"/>
      <c r="W25" s="72"/>
      <c r="X25" s="72"/>
      <c r="Y25" s="56"/>
      <c r="Z25" s="56"/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7.2456885852727515</v>
      </c>
      <c r="AP25" s="53">
        <f t="shared" ref="AP25:AP37" si="2">SUMIF($C$11:$AN$11,"I.Mad",C25:AN25)</f>
        <v>0</v>
      </c>
      <c r="AQ25" s="72">
        <f>SUM(AO25:AP25)</f>
        <v>7.2456885852727515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56"/>
      <c r="Z26" s="56"/>
      <c r="AA26" s="56"/>
      <c r="AB26" s="56"/>
      <c r="AC26" s="72"/>
      <c r="AD26" s="56"/>
      <c r="AE26" s="56">
        <v>0.87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0.87</v>
      </c>
      <c r="AP26" s="53">
        <f t="shared" si="2"/>
        <v>0</v>
      </c>
      <c r="AQ26" s="56">
        <f t="shared" si="0"/>
        <v>0.87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56"/>
      <c r="V27" s="72"/>
      <c r="W27" s="72"/>
      <c r="X27" s="7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56"/>
      <c r="AC30" s="56">
        <v>2.3649999999999998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2.3649999999999998</v>
      </c>
      <c r="AP30" s="53">
        <f t="shared" si="2"/>
        <v>0</v>
      </c>
      <c r="AQ30" s="56">
        <f t="shared" si="0"/>
        <v>2.3649999999999998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>
        <v>3.8802439024390245</v>
      </c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3.8802439024390245</v>
      </c>
      <c r="AP31" s="53">
        <f t="shared" si="2"/>
        <v>0</v>
      </c>
      <c r="AQ31" s="56">
        <f t="shared" si="0"/>
        <v>3.8802439024390245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>
        <v>1.29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1.29</v>
      </c>
      <c r="AP33" s="53">
        <f>SUMIF($C$11:$AN$11,"I.Mad",C33:AN33)</f>
        <v>0</v>
      </c>
      <c r="AQ33" s="56">
        <f t="shared" si="0"/>
        <v>1.29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62</v>
      </c>
      <c r="C37" s="56"/>
      <c r="D37" s="56"/>
      <c r="E37" s="56"/>
      <c r="F37" s="56"/>
      <c r="G37" s="56"/>
      <c r="H37" s="56"/>
      <c r="I37" s="56">
        <v>9.4740000000000002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9.4740000000000002</v>
      </c>
      <c r="AP37" s="53">
        <f t="shared" si="2"/>
        <v>0</v>
      </c>
      <c r="AQ37" s="56">
        <f t="shared" si="0"/>
        <v>9.4740000000000002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2971</v>
      </c>
      <c r="F38" s="56">
        <f t="shared" si="3"/>
        <v>0</v>
      </c>
      <c r="G38" s="56">
        <f t="shared" si="3"/>
        <v>12386.740243902439</v>
      </c>
      <c r="H38" s="56">
        <f t="shared" si="3"/>
        <v>0</v>
      </c>
      <c r="I38" s="56">
        <f t="shared" si="3"/>
        <v>3299.7640000000001</v>
      </c>
      <c r="J38" s="56">
        <f t="shared" si="3"/>
        <v>124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1640.0001501237343</v>
      </c>
      <c r="R38" s="56">
        <f t="shared" si="3"/>
        <v>0</v>
      </c>
      <c r="S38" s="56">
        <f t="shared" si="3"/>
        <v>815</v>
      </c>
      <c r="T38" s="56">
        <f t="shared" si="3"/>
        <v>0</v>
      </c>
      <c r="U38" s="56">
        <f t="shared" si="3"/>
        <v>904.99953846153846</v>
      </c>
      <c r="V38" s="56">
        <f t="shared" si="3"/>
        <v>375</v>
      </c>
      <c r="W38" s="56">
        <f t="shared" si="3"/>
        <v>2120</v>
      </c>
      <c r="X38" s="56">
        <f t="shared" si="3"/>
        <v>0</v>
      </c>
      <c r="Y38" s="56">
        <f t="shared" si="3"/>
        <v>0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1535.0050000000001</v>
      </c>
      <c r="AD38" s="56">
        <f t="shared" si="3"/>
        <v>0</v>
      </c>
      <c r="AE38" s="56">
        <f t="shared" si="3"/>
        <v>0.87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24.18</v>
      </c>
      <c r="AO38" s="56">
        <f>SUM(AO12,AO18,AO24:AO37)</f>
        <v>25673.378932487714</v>
      </c>
      <c r="AP38" s="56">
        <f>SUM(AP12,AP18,AP24:AP37)</f>
        <v>523.17999999999995</v>
      </c>
      <c r="AQ38" s="56">
        <f>SUM(AO38:AP38)</f>
        <v>26196.558932487715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19.5</v>
      </c>
      <c r="H39" s="58"/>
      <c r="I39" s="58">
        <v>21.47</v>
      </c>
      <c r="J39" s="91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18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66</v>
      </c>
      <c r="AN43" s="4"/>
    </row>
    <row r="44" spans="2:43" ht="30.75" x14ac:dyDescent="0.45">
      <c r="B44" s="22" t="s">
        <v>60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0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0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0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0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2017-01-19T21:07:23Z</cp:lastPrinted>
  <dcterms:created xsi:type="dcterms:W3CDTF">2008-10-21T17:58:04Z</dcterms:created>
  <dcterms:modified xsi:type="dcterms:W3CDTF">2017-01-20T18:48:00Z</dcterms:modified>
</cp:coreProperties>
</file>