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<sst xmlns="http://schemas.openxmlformats.org/spreadsheetml/2006/main" count="377" uniqueCount="69">
  <si>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</si>
  <si>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</si>
  <si>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</si>
  <si>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</si>
  <si>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</si>
  <si>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</si>
  <si>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</si>
  <si>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</si>
  <si>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</si>
  <si>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</si>
  <si>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</si>
  <si>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</si>
  <si>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</si>
  <si>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</si>
  <si>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</si>
  <si>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</si>
  <si>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</si>
  <si>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</si>
  <si>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</si>
  <si>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</si>
  <si>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</si>
  <si>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</si>
  <si>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</si>
  <si>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</si>
  <si>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</si>
  <si>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</si>
  <si>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</si>
  <si>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</si>
  <si>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</si>
  <si>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</si>
  <si>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</si>
  <si>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</si>
  <si>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</si>
  <si>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</si>
  <si>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</si>
  <si>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</si>
  <si>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</si>
  <si>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</si>
  <si>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</si>
  <si>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</si>
  <si>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</si>
  <si>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</si>
  <si>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</si>
  <si>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</si>
  <si>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</si>
  <si>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</si>
  <si>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</si>
  <si>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</si>
  <si>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</si>
  <si>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</si>
  <si>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</si>
  <si>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</si>
  <si>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</si>
  <si>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</si>
  <si>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</si>
  <si>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</si>
  <si>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</si>
  <si>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</si>
  <si>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</si>
  <si>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</si>
  <si>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</si>
  <si>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</si>
  <si>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</si>
  <si>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</si>
  <si>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</si>
  <si>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</si>
  <si>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 xml:space="preserve">        Fecha  : 18/12/2023</t>
  </si>
  <si>
    <t>Callao,19 de diciembre del 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</si>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</sst>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4" zoomScaleNormal="24" workbookViewId="0">
      <selection activeCell="Z23" sqref="Z23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9.33203125" style="1" bestFit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9" t="s">
        <v>63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6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66</v>
      </c>
      <c r="AP8" s="61"/>
      <c r="AQ8" s="61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105.71</v>
      </c>
      <c r="J12" s="24">
        <v>1490.86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694.92</v>
      </c>
      <c r="V12" s="24">
        <v>374.73</v>
      </c>
      <c r="W12" s="24">
        <v>743.47</v>
      </c>
      <c r="X12" s="24">
        <v>119.38</v>
      </c>
      <c r="Y12" s="24">
        <v>3490.2849999999999</v>
      </c>
      <c r="Z12" s="24">
        <v>148.30000000000001</v>
      </c>
      <c r="AA12" s="24">
        <v>2364.5100000000002</v>
      </c>
      <c r="AB12" s="24">
        <v>0</v>
      </c>
      <c r="AC12" s="24">
        <v>358.69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7757.585</v>
      </c>
      <c r="AP12" s="24">
        <f>SUMIF($C$11:$AN$11,"I.Mad",C12:AN12)</f>
        <v>2133.27</v>
      </c>
      <c r="AQ12" s="24">
        <f>SUM(AO12:AP12)</f>
        <v>9890.8549999999996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4</v>
      </c>
      <c r="J13" s="24">
        <v>38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>
        <v>3</v>
      </c>
      <c r="V13" s="24">
        <v>4</v>
      </c>
      <c r="W13" s="24">
        <v>4</v>
      </c>
      <c r="X13" s="24">
        <v>2</v>
      </c>
      <c r="Y13" s="24">
        <v>27</v>
      </c>
      <c r="Z13" s="24">
        <v>2</v>
      </c>
      <c r="AA13" s="24">
        <v>23</v>
      </c>
      <c r="AB13" s="24" t="s">
        <v>33</v>
      </c>
      <c r="AC13" s="24">
        <v>5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66</v>
      </c>
      <c r="AP13" s="24">
        <f>SUMIF($C$11:$AN$11,"I.Mad",C13:AN13)</f>
        <v>46</v>
      </c>
      <c r="AQ13" s="24">
        <f>SUM(AO13:AP13)</f>
        <v>112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>
        <v>1</v>
      </c>
      <c r="J14" s="24">
        <v>9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>
        <v>1</v>
      </c>
      <c r="V14" s="24">
        <v>2</v>
      </c>
      <c r="W14" s="24">
        <v>2</v>
      </c>
      <c r="X14" s="24">
        <v>2</v>
      </c>
      <c r="Y14" s="24">
        <v>2</v>
      </c>
      <c r="Z14" s="24" t="s">
        <v>68</v>
      </c>
      <c r="AA14" s="24">
        <v>6</v>
      </c>
      <c r="AB14" s="24" t="s">
        <v>33</v>
      </c>
      <c r="AC14" s="24">
        <v>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15</v>
      </c>
      <c r="AP14" s="24">
        <f>SUMIF($C$11:$AN$11,"I.Mad",C14:AN14)</f>
        <v>13</v>
      </c>
      <c r="AQ14" s="24">
        <f>SUM(AO14:AP14)</f>
        <v>28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>
        <v>69.523809523809518</v>
      </c>
      <c r="J15" s="24">
        <v>47.272184766141876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>
        <v>74.885844748855504</v>
      </c>
      <c r="V15" s="24">
        <v>72.450618287175004</v>
      </c>
      <c r="W15" s="24">
        <v>58.902618181726702</v>
      </c>
      <c r="X15" s="24">
        <v>81.516288107694393</v>
      </c>
      <c r="Y15" s="24">
        <v>78.798962088337007</v>
      </c>
      <c r="Z15" s="24" t="s">
        <v>33</v>
      </c>
      <c r="AA15" s="24">
        <v>80.864662411089697</v>
      </c>
      <c r="AB15" s="24" t="s">
        <v>33</v>
      </c>
      <c r="AC15" s="24">
        <v>86.021504142372606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7">
        <v>11.5</v>
      </c>
      <c r="J16" s="27">
        <v>12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7">
        <v>11.5</v>
      </c>
      <c r="V16" s="27">
        <v>11</v>
      </c>
      <c r="W16" s="27">
        <v>11.5</v>
      </c>
      <c r="X16" s="27">
        <v>11</v>
      </c>
      <c r="Y16" s="27">
        <v>11</v>
      </c>
      <c r="Z16" s="27" t="s">
        <v>33</v>
      </c>
      <c r="AA16" s="27">
        <v>11</v>
      </c>
      <c r="AB16" s="27" t="s">
        <v>33</v>
      </c>
      <c r="AC16" s="27">
        <v>9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7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7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7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7">
      <c r="B27" s="35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7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2" customHeight="1" x14ac:dyDescent="0.7">
      <c r="B30" s="35" t="s">
        <v>46</v>
      </c>
      <c r="C30" s="24"/>
      <c r="D30" s="24"/>
      <c r="E30" s="24"/>
      <c r="F30" s="24"/>
      <c r="G30" s="24"/>
      <c r="H30" s="24"/>
      <c r="I30" s="27"/>
      <c r="J30" s="55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5"/>
      <c r="Z30" s="27"/>
      <c r="AA30" s="27">
        <v>0.17741000000000001</v>
      </c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0.17741000000000001</v>
      </c>
      <c r="AP30" s="24">
        <f t="shared" si="1"/>
        <v>0</v>
      </c>
      <c r="AQ30" s="33">
        <f t="shared" si="2"/>
        <v>0.17741000000000001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7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7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7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7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4" x14ac:dyDescent="0.7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4" x14ac:dyDescent="0.7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4" x14ac:dyDescent="0.7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7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7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7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7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105.71</v>
      </c>
      <c r="J41" s="33">
        <f t="shared" si="3"/>
        <v>1490.86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694.92</v>
      </c>
      <c r="V41" s="33">
        <f t="shared" si="3"/>
        <v>374.73</v>
      </c>
      <c r="W41" s="33">
        <f t="shared" si="3"/>
        <v>743.47</v>
      </c>
      <c r="X41" s="33">
        <f t="shared" si="3"/>
        <v>119.38</v>
      </c>
      <c r="Y41" s="33">
        <f t="shared" si="3"/>
        <v>3490.2849999999999</v>
      </c>
      <c r="Z41" s="33">
        <f t="shared" si="3"/>
        <v>148.30000000000001</v>
      </c>
      <c r="AA41" s="33">
        <f>+SUM(AA24:AA40,AA18,C12)</f>
        <v>0.17741000000000001</v>
      </c>
      <c r="AB41" s="33">
        <f t="shared" si="3"/>
        <v>0</v>
      </c>
      <c r="AC41" s="33">
        <f t="shared" si="3"/>
        <v>358.69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7757.7624100000003</v>
      </c>
      <c r="AP41" s="33">
        <f>SUM(AP12,AP18,AP24:AP37)</f>
        <v>2133.27</v>
      </c>
      <c r="AQ41" s="33">
        <f t="shared" si="2"/>
        <v>9891.0324099999998</v>
      </c>
    </row>
    <row r="42" spans="2:43" ht="50.25" customHeight="1" x14ac:dyDescent="0.7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2023-12-20T16:56:55Z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