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showHorizontalScroll="0" showVerticalScroll="0" showSheetTabs="0" xWindow="0" yWindow="0" windowWidth="25200" windowHeight="119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<sst xmlns="http://schemas.openxmlformats.org/spreadsheetml/2006/main" count="355" uniqueCount="67">
  <si>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</si>
  <si>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</si>
  <si>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</si>
  <si>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</si>
  <si>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</si>
  <si>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</si>
  <si>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</si>
  <si>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</si>
  <si>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</si>
  <si>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</si>
  <si>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</si>
  <si>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</si>
  <si>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</si>
  <si>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</si>
  <si>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</si>
  <si>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</si>
  <si>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</si>
  <si>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</si>
  <si>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</si>
  <si>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</si>
  <si>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</si>
  <si>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</si>
  <si>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</si>
  <si>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</si>
  <si>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</si>
  <si>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</si>
  <si>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</si>
  <si>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</si>
  <si>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</si>
  <si>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</si>
  <si>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</si>
  <si>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</si>
  <si>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</si>
  <si>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</si>
  <si>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</si>
  <si>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</si>
  <si>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</si>
  <si>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</si>
  <si>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</si>
  <si>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</si>
  <si>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</si>
  <si>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</si>
  <si>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</si>
  <si>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</si>
  <si>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</si>
  <si>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</si>
  <si>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</si>
  <si>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</si>
  <si>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</si>
  <si>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</si>
  <si>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</si>
  <si>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</si>
  <si>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</si>
  <si>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</si>
  <si>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</si>
  <si>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</si>
  <si>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</si>
  <si>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</si>
  <si>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</si>
  <si>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</si>
  <si>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</si>
  <si>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</si>
  <si>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R.M.N°427-2015-PRODUCE,R.M.N°242-2016-PRODUCE,R.M.N°440-2016-PRODUCE</t>
  </si>
  <si>
    <t xml:space="preserve">        Fecha  : 18/12/2016</t>
  </si>
  <si>
    <t>Callao, 19 de diciembre del 2016</t>
  </si>
  <si>
    <t>11.0 y 12.0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</si>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</sst>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30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13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2" fontId="14" fillId="0" borderId="5" xfId="0" applyNumberFormat="1" applyFont="1" applyBorder="1" applyAlignment="1">
      <alignment horizontal="center"/>
    </xf>
    <xf numFmtId="167" fontId="26" fillId="0" borderId="1" xfId="0" quotePrefix="1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25" zoomScaleNormal="25" workbookViewId="0">
      <selection activeCell="L26" sqref="L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2.7109375" style="2" customWidth="1"/>
    <col min="25" max="25" width="26.5703125" style="2" customWidth="1"/>
    <col min="26" max="26" width="29.710937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8" t="s">
        <v>4</v>
      </c>
      <c r="D10" s="119"/>
      <c r="E10" s="118" t="s">
        <v>5</v>
      </c>
      <c r="F10" s="119"/>
      <c r="G10" s="126" t="s">
        <v>6</v>
      </c>
      <c r="H10" s="127"/>
      <c r="I10" s="128" t="s">
        <v>45</v>
      </c>
      <c r="J10" s="128"/>
      <c r="K10" s="128" t="s">
        <v>7</v>
      </c>
      <c r="L10" s="128"/>
      <c r="M10" s="118" t="s">
        <v>8</v>
      </c>
      <c r="N10" s="129"/>
      <c r="O10" s="118" t="s">
        <v>9</v>
      </c>
      <c r="P10" s="129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53</v>
      </c>
      <c r="X10" s="127"/>
      <c r="Y10" s="118" t="s">
        <v>47</v>
      </c>
      <c r="Z10" s="119"/>
      <c r="AA10" s="126" t="s">
        <v>38</v>
      </c>
      <c r="AB10" s="127"/>
      <c r="AC10" s="126" t="s">
        <v>13</v>
      </c>
      <c r="AD10" s="127"/>
      <c r="AE10" s="125" t="s">
        <v>57</v>
      </c>
      <c r="AF10" s="119"/>
      <c r="AG10" s="125" t="s">
        <v>48</v>
      </c>
      <c r="AH10" s="119"/>
      <c r="AI10" s="125" t="s">
        <v>49</v>
      </c>
      <c r="AJ10" s="119"/>
      <c r="AK10" s="125" t="s">
        <v>50</v>
      </c>
      <c r="AL10" s="119"/>
      <c r="AM10" s="125" t="s">
        <v>51</v>
      </c>
      <c r="AN10" s="119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343.83</v>
      </c>
      <c r="D12" s="53">
        <v>234</v>
      </c>
      <c r="E12" s="53">
        <v>2193</v>
      </c>
      <c r="F12" s="53">
        <v>125</v>
      </c>
      <c r="G12" s="53">
        <v>10892.305</v>
      </c>
      <c r="H12" s="53">
        <v>1349.3500000000001</v>
      </c>
      <c r="I12" s="53">
        <v>8472</v>
      </c>
      <c r="J12" s="53">
        <v>8155</v>
      </c>
      <c r="K12" s="53">
        <v>1179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1094.8150000000001</v>
      </c>
      <c r="R12" s="53">
        <v>0</v>
      </c>
      <c r="S12" s="53">
        <v>395</v>
      </c>
      <c r="T12" s="53">
        <v>0</v>
      </c>
      <c r="U12" s="53">
        <v>195</v>
      </c>
      <c r="V12" s="53">
        <v>40</v>
      </c>
      <c r="W12" s="53">
        <v>0</v>
      </c>
      <c r="X12" s="53">
        <v>0</v>
      </c>
      <c r="Y12" s="53">
        <v>109.87472934472935</v>
      </c>
      <c r="Z12" s="53">
        <v>45.475247524752476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24874.824729344731</v>
      </c>
      <c r="AP12" s="54">
        <f>SUMIF($C$11:$AN$11,"I.Mad",C12:AN12)</f>
        <v>9948.8252475247536</v>
      </c>
      <c r="AQ12" s="54">
        <f>SUM(AO12:AP12)</f>
        <v>34823.649976869485</v>
      </c>
      <c r="AS12" s="27"/>
      <c r="AT12" s="62"/>
    </row>
    <row r="13" spans="2:48" ht="50.25" customHeight="1" x14ac:dyDescent="0.55000000000000004">
      <c r="B13" s="83" t="s">
        <v>19</v>
      </c>
      <c r="C13" s="55">
        <v>1</v>
      </c>
      <c r="D13" s="55">
        <v>4</v>
      </c>
      <c r="E13" s="55">
        <v>11</v>
      </c>
      <c r="F13" s="55">
        <v>5</v>
      </c>
      <c r="G13" s="55">
        <v>61</v>
      </c>
      <c r="H13" s="55">
        <v>33</v>
      </c>
      <c r="I13" s="55">
        <v>78</v>
      </c>
      <c r="J13" s="55">
        <v>132</v>
      </c>
      <c r="K13" s="55">
        <v>8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19</v>
      </c>
      <c r="R13" s="55" t="s">
        <v>20</v>
      </c>
      <c r="S13" s="55">
        <v>10</v>
      </c>
      <c r="T13" s="55" t="s">
        <v>20</v>
      </c>
      <c r="U13" s="55">
        <v>6</v>
      </c>
      <c r="V13" s="55">
        <v>1</v>
      </c>
      <c r="W13" s="55" t="s">
        <v>20</v>
      </c>
      <c r="X13" s="55" t="s">
        <v>20</v>
      </c>
      <c r="Y13" s="55">
        <v>6</v>
      </c>
      <c r="Z13" s="55">
        <v>1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200</v>
      </c>
      <c r="AP13" s="54">
        <f>SUMIF($C$11:$AN$11,"I.Mad",C13:AN13)</f>
        <v>176</v>
      </c>
      <c r="AQ13" s="54">
        <f>SUM(AO13:AP13)</f>
        <v>376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66</v>
      </c>
      <c r="D14" s="55">
        <v>2</v>
      </c>
      <c r="E14" s="55">
        <v>4</v>
      </c>
      <c r="F14" s="55">
        <v>2</v>
      </c>
      <c r="G14" s="55">
        <v>6</v>
      </c>
      <c r="H14" s="55">
        <v>3</v>
      </c>
      <c r="I14" s="55">
        <v>3</v>
      </c>
      <c r="J14" s="55">
        <v>7</v>
      </c>
      <c r="K14" s="55">
        <v>6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7</v>
      </c>
      <c r="R14" s="55" t="s">
        <v>20</v>
      </c>
      <c r="S14" s="55">
        <v>7</v>
      </c>
      <c r="T14" s="55" t="s">
        <v>20</v>
      </c>
      <c r="U14" s="55">
        <v>3</v>
      </c>
      <c r="V14" s="55">
        <v>1</v>
      </c>
      <c r="W14" s="55" t="s">
        <v>20</v>
      </c>
      <c r="X14" s="55" t="s">
        <v>20</v>
      </c>
      <c r="Y14" s="55">
        <v>2</v>
      </c>
      <c r="Z14" s="55">
        <v>1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38</v>
      </c>
      <c r="AP14" s="54">
        <f>SUMIF($C$11:$AN$11,"I.Mad",C14:AN14)</f>
        <v>16</v>
      </c>
      <c r="AQ14" s="54">
        <f>SUM(AO14:AP14)</f>
        <v>54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>
        <v>18.978257958580802</v>
      </c>
      <c r="E15" s="55">
        <v>1.9598156759242058</v>
      </c>
      <c r="F15" s="55">
        <v>15.761894191133583</v>
      </c>
      <c r="G15" s="55">
        <v>11.739706962065986</v>
      </c>
      <c r="H15" s="55">
        <v>31.343100507455596</v>
      </c>
      <c r="I15" s="55">
        <v>37.648307727446657</v>
      </c>
      <c r="J15" s="55">
        <v>31.751121480433831</v>
      </c>
      <c r="K15" s="55">
        <v>44.581553645155346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50</v>
      </c>
      <c r="R15" s="55" t="s">
        <v>20</v>
      </c>
      <c r="S15" s="55">
        <v>75.460521151696852</v>
      </c>
      <c r="T15" s="55" t="s">
        <v>20</v>
      </c>
      <c r="U15" s="55">
        <v>47.451382369638281</v>
      </c>
      <c r="V15" s="55">
        <v>44.402985074626862</v>
      </c>
      <c r="W15" s="55" t="s">
        <v>20</v>
      </c>
      <c r="X15" s="55" t="s">
        <v>20</v>
      </c>
      <c r="Y15" s="55">
        <v>1.4705228344669143</v>
      </c>
      <c r="Z15" s="55">
        <v>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>
        <v>12</v>
      </c>
      <c r="E16" s="60">
        <v>14</v>
      </c>
      <c r="F16" s="60">
        <v>12</v>
      </c>
      <c r="G16" s="60">
        <v>13.5</v>
      </c>
      <c r="H16" s="60">
        <v>12</v>
      </c>
      <c r="I16" s="60">
        <v>11</v>
      </c>
      <c r="J16" s="60">
        <v>12.5</v>
      </c>
      <c r="K16" s="60">
        <v>11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117" t="s">
        <v>65</v>
      </c>
      <c r="R16" s="60" t="s">
        <v>20</v>
      </c>
      <c r="S16" s="60">
        <v>11.5</v>
      </c>
      <c r="T16" s="60" t="s">
        <v>20</v>
      </c>
      <c r="U16" s="60">
        <v>12</v>
      </c>
      <c r="V16" s="60">
        <v>12</v>
      </c>
      <c r="W16" s="60" t="s">
        <v>20</v>
      </c>
      <c r="X16" s="60" t="s">
        <v>20</v>
      </c>
      <c r="Y16" s="60">
        <v>13.5</v>
      </c>
      <c r="Z16" s="60">
        <v>13.5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57"/>
      <c r="J25" s="73"/>
      <c r="K25" s="73"/>
      <c r="L25" s="73"/>
      <c r="M25" s="73"/>
      <c r="N25" s="73"/>
      <c r="O25" s="73"/>
      <c r="P25" s="73"/>
      <c r="Q25" s="73">
        <v>0.1851851851851852</v>
      </c>
      <c r="R25" s="73"/>
      <c r="S25" s="73"/>
      <c r="T25" s="73"/>
      <c r="U25" s="73"/>
      <c r="V25" s="73"/>
      <c r="W25" s="73"/>
      <c r="X25" s="73"/>
      <c r="Y25" s="73">
        <v>0.22263532763532762</v>
      </c>
      <c r="Z25" s="116">
        <v>0.38978783592644983</v>
      </c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0.40782051282051279</v>
      </c>
      <c r="AP25" s="54">
        <f t="shared" ref="AP25:AP37" si="2">SUMIF($C$11:$AN$11,"I.Mad",C25:AN25)</f>
        <v>0.38978783592644983</v>
      </c>
      <c r="AQ25" s="57">
        <f>SUM(AO25:AP25)</f>
        <v>0.79760834874696263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58</v>
      </c>
      <c r="C29" s="57"/>
      <c r="D29" s="57"/>
      <c r="E29" s="57"/>
      <c r="F29" s="57"/>
      <c r="G29" s="57"/>
      <c r="H29" s="57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116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>
        <v>0.22263532763532762</v>
      </c>
      <c r="Z30" s="116">
        <v>0.1</v>
      </c>
      <c r="AA30" s="73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0.22263532763532762</v>
      </c>
      <c r="AP30" s="54">
        <f t="shared" si="2"/>
        <v>0.1</v>
      </c>
      <c r="AQ30" s="57">
        <f t="shared" si="0"/>
        <v>0.32263532763532765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73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3"/>
      <c r="Z31" s="73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343.83</v>
      </c>
      <c r="D38" s="57">
        <f t="shared" si="3"/>
        <v>234</v>
      </c>
      <c r="E38" s="57">
        <f t="shared" si="3"/>
        <v>2193</v>
      </c>
      <c r="F38" s="57">
        <f t="shared" si="3"/>
        <v>125</v>
      </c>
      <c r="G38" s="57">
        <f t="shared" si="3"/>
        <v>10892.305</v>
      </c>
      <c r="H38" s="57">
        <f t="shared" si="3"/>
        <v>1349.3500000000001</v>
      </c>
      <c r="I38" s="57">
        <f t="shared" si="3"/>
        <v>8472</v>
      </c>
      <c r="J38" s="57">
        <f t="shared" si="3"/>
        <v>8155</v>
      </c>
      <c r="K38" s="57">
        <f t="shared" si="3"/>
        <v>1179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1095.0001851851853</v>
      </c>
      <c r="R38" s="57">
        <f t="shared" si="3"/>
        <v>0</v>
      </c>
      <c r="S38" s="57">
        <f t="shared" si="3"/>
        <v>395</v>
      </c>
      <c r="T38" s="57">
        <f t="shared" si="3"/>
        <v>0</v>
      </c>
      <c r="U38" s="57">
        <f t="shared" si="3"/>
        <v>195</v>
      </c>
      <c r="V38" s="57">
        <f t="shared" si="3"/>
        <v>40</v>
      </c>
      <c r="W38" s="57">
        <f t="shared" si="3"/>
        <v>0</v>
      </c>
      <c r="X38" s="57">
        <f t="shared" si="3"/>
        <v>0</v>
      </c>
      <c r="Y38" s="57">
        <f t="shared" si="3"/>
        <v>110.32000000000001</v>
      </c>
      <c r="Z38" s="57">
        <f t="shared" si="3"/>
        <v>45.965035360678925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24875.455185185187</v>
      </c>
      <c r="AP38" s="57">
        <f>SUM(AP12,AP18,AP24:AP37)</f>
        <v>9949.3150353606798</v>
      </c>
      <c r="AQ38" s="57">
        <f>SUM(AO38:AP38)</f>
        <v>34824.770220545863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16.5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61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113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14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I47" s="115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2016-12-19T16:25:06Z</dcterms:modified>
</cp:coreProperties>
</file>