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Q35" i="5" s="1"/>
  <c r="AP34" i="5"/>
  <c r="AO34" i="5"/>
  <c r="AP33" i="5"/>
  <c r="AO33" i="5"/>
  <c r="AQ33" i="5" s="1"/>
  <c r="AP32" i="5"/>
  <c r="AO32" i="5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0" i="5" l="1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<sst xmlns="http://schemas.openxmlformats.org/spreadsheetml/2006/main" count="365" uniqueCount="67">
  <si>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</si>
  <si>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</si>
  <si>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</si>
  <si>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</si>
  <si>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</si>
  <si>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</si>
  <si>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</si>
  <si>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</si>
  <si>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</si>
  <si>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</si>
  <si>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</si>
  <si>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</si>
  <si>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</si>
  <si>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</si>
  <si>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</si>
  <si>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</si>
  <si>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</si>
  <si>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</si>
  <si>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</si>
  <si>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</si>
  <si>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</si>
  <si>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</si>
  <si>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</si>
  <si>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</si>
  <si>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</si>
  <si>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</si>
  <si>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</si>
  <si>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</si>
  <si>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</si>
  <si>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</si>
  <si>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</si>
  <si>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</si>
  <si>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</si>
  <si>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</si>
  <si>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</si>
  <si>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</si>
  <si>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</si>
  <si>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</si>
  <si>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</si>
  <si>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</si>
  <si>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</si>
  <si>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</si>
  <si>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</si>
  <si>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</si>
  <si>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</si>
  <si>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</si>
  <si>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</si>
  <si>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</si>
  <si>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</si>
  <si>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</si>
  <si>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</si>
  <si>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</si>
  <si>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</si>
  <si>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</si>
  <si>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</si>
  <si>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</si>
  <si>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</si>
  <si>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</si>
  <si>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</si>
  <si>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</si>
  <si>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</si>
  <si>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S/M</t>
  </si>
  <si>
    <t>* Provienen de la zona de Pisco</t>
  </si>
  <si>
    <t xml:space="preserve">        Fecha  : 18/11/2015</t>
  </si>
  <si>
    <t>Callao, 19 de noviembre del 2015</t>
  </si>
  <si>
    <t>Chancay</t>
  </si>
  <si>
    <t>R.M.Nº 003-2015-PRODUCE, R.M.N°246-2015 PRODUCE,  R.M.N°369-2015 PRODUCE,  R.M.N°379-2015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</si>
</sst>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Z43" sqref="Z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40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50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65</v>
      </c>
      <c r="X10" s="112"/>
      <c r="Y10" s="113" t="s">
        <v>53</v>
      </c>
      <c r="Z10" s="112"/>
      <c r="AA10" s="124" t="s">
        <v>41</v>
      </c>
      <c r="AB10" s="125"/>
      <c r="AC10" s="111" t="s">
        <v>13</v>
      </c>
      <c r="AD10" s="112"/>
      <c r="AE10" s="111" t="s">
        <v>54</v>
      </c>
      <c r="AF10" s="112"/>
      <c r="AG10" s="111" t="s">
        <v>55</v>
      </c>
      <c r="AH10" s="112"/>
      <c r="AI10" s="111" t="s">
        <v>56</v>
      </c>
      <c r="AJ10" s="112"/>
      <c r="AK10" s="111" t="s">
        <v>57</v>
      </c>
      <c r="AL10" s="112"/>
      <c r="AM10" s="113" t="s">
        <v>58</v>
      </c>
      <c r="AN10" s="112"/>
      <c r="AO10" s="122" t="s">
        <v>14</v>
      </c>
      <c r="AP10" s="123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457.99999999999994</v>
      </c>
      <c r="G12" s="53">
        <v>0</v>
      </c>
      <c r="H12" s="53">
        <v>0</v>
      </c>
      <c r="I12" s="53">
        <v>2304</v>
      </c>
      <c r="J12" s="53">
        <v>461</v>
      </c>
      <c r="K12" s="53">
        <v>387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750</v>
      </c>
      <c r="R12" s="53">
        <v>0</v>
      </c>
      <c r="S12" s="53">
        <v>280</v>
      </c>
      <c r="T12" s="53">
        <v>0</v>
      </c>
      <c r="U12" s="53">
        <v>245</v>
      </c>
      <c r="V12" s="53">
        <v>0</v>
      </c>
      <c r="W12" s="53">
        <v>3550</v>
      </c>
      <c r="X12" s="53">
        <v>0</v>
      </c>
      <c r="Y12" s="53">
        <v>3095</v>
      </c>
      <c r="Z12" s="53">
        <v>595</v>
      </c>
      <c r="AA12" s="53">
        <v>3575.0000000000005</v>
      </c>
      <c r="AB12" s="53">
        <v>0</v>
      </c>
      <c r="AC12" s="53">
        <v>10050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24236</v>
      </c>
      <c r="AP12" s="54">
        <f>SUMIF($C$11:$AN$11,"I.Mad",C12:AN12)</f>
        <v>1514</v>
      </c>
      <c r="AQ12" s="54">
        <f>SUM(AO12:AP12)</f>
        <v>25750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21</v>
      </c>
      <c r="G13" s="55" t="s">
        <v>20</v>
      </c>
      <c r="H13" s="55" t="s">
        <v>20</v>
      </c>
      <c r="I13" s="55">
        <v>53</v>
      </c>
      <c r="J13" s="55">
        <v>27</v>
      </c>
      <c r="K13" s="55">
        <v>9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9</v>
      </c>
      <c r="R13" s="55" t="s">
        <v>20</v>
      </c>
      <c r="S13" s="55">
        <v>4</v>
      </c>
      <c r="T13" s="55" t="s">
        <v>20</v>
      </c>
      <c r="U13" s="55">
        <v>4</v>
      </c>
      <c r="V13" s="55" t="s">
        <v>20</v>
      </c>
      <c r="W13" s="55">
        <v>10</v>
      </c>
      <c r="X13" s="55" t="s">
        <v>20</v>
      </c>
      <c r="Y13" s="55">
        <v>61</v>
      </c>
      <c r="Z13" s="55">
        <v>17</v>
      </c>
      <c r="AA13" s="55">
        <v>17</v>
      </c>
      <c r="AB13" s="55" t="s">
        <v>20</v>
      </c>
      <c r="AC13" s="55">
        <v>44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211</v>
      </c>
      <c r="AP13" s="54">
        <f>SUMIF($C$11:$AN$11,"I.Mad",C13:AN13)</f>
        <v>65</v>
      </c>
      <c r="AQ13" s="54">
        <f>SUM(AO13:AP13)</f>
        <v>276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6</v>
      </c>
      <c r="G14" s="55" t="s">
        <v>20</v>
      </c>
      <c r="H14" s="55" t="s">
        <v>20</v>
      </c>
      <c r="I14" s="55">
        <v>7</v>
      </c>
      <c r="J14" s="55" t="s">
        <v>61</v>
      </c>
      <c r="K14" s="55">
        <v>6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 t="s">
        <v>20</v>
      </c>
      <c r="S14" s="55">
        <v>4</v>
      </c>
      <c r="T14" s="55" t="s">
        <v>20</v>
      </c>
      <c r="U14" s="55">
        <v>3</v>
      </c>
      <c r="V14" s="55" t="s">
        <v>20</v>
      </c>
      <c r="W14" s="55">
        <v>6</v>
      </c>
      <c r="X14" s="55" t="s">
        <v>20</v>
      </c>
      <c r="Y14" s="55">
        <v>14</v>
      </c>
      <c r="Z14" s="55">
        <v>1</v>
      </c>
      <c r="AA14" s="55">
        <v>5</v>
      </c>
      <c r="AB14" s="55" t="s">
        <v>20</v>
      </c>
      <c r="AC14" s="55">
        <v>9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58</v>
      </c>
      <c r="AP14" s="54">
        <f>SUMIF($C$11:$AN$11,"I.Mad",C14:AN14)</f>
        <v>7</v>
      </c>
      <c r="AQ14" s="54">
        <f>SUM(AO14:AP14)</f>
        <v>65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1</v>
      </c>
      <c r="G15" s="55" t="s">
        <v>20</v>
      </c>
      <c r="H15" s="55" t="s">
        <v>20</v>
      </c>
      <c r="I15" s="55">
        <v>0</v>
      </c>
      <c r="J15" s="55" t="s">
        <v>20</v>
      </c>
      <c r="K15" s="55">
        <v>7.9184915153784188E-2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>
        <v>0</v>
      </c>
      <c r="T15" s="55" t="s">
        <v>20</v>
      </c>
      <c r="U15" s="55">
        <v>0</v>
      </c>
      <c r="V15" s="55" t="s">
        <v>20</v>
      </c>
      <c r="W15" s="55">
        <v>6.7</v>
      </c>
      <c r="X15" s="55" t="s">
        <v>20</v>
      </c>
      <c r="Y15" s="55">
        <v>1.2</v>
      </c>
      <c r="Z15" s="55">
        <v>1.2</v>
      </c>
      <c r="AA15" s="55">
        <v>5</v>
      </c>
      <c r="AB15" s="55" t="s">
        <v>20</v>
      </c>
      <c r="AC15" s="55">
        <v>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14.5</v>
      </c>
      <c r="G16" s="61" t="s">
        <v>20</v>
      </c>
      <c r="H16" s="61" t="s">
        <v>20</v>
      </c>
      <c r="I16" s="61">
        <v>13</v>
      </c>
      <c r="J16" s="61" t="s">
        <v>20</v>
      </c>
      <c r="K16" s="61">
        <v>13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 t="s">
        <v>20</v>
      </c>
      <c r="S16" s="61">
        <v>13.5</v>
      </c>
      <c r="T16" s="61" t="s">
        <v>20</v>
      </c>
      <c r="U16" s="61">
        <v>13</v>
      </c>
      <c r="V16" s="61" t="s">
        <v>20</v>
      </c>
      <c r="W16" s="61">
        <v>13</v>
      </c>
      <c r="X16" s="61" t="s">
        <v>20</v>
      </c>
      <c r="Y16" s="61">
        <v>13</v>
      </c>
      <c r="Z16" s="61">
        <v>12.5</v>
      </c>
      <c r="AA16" s="61">
        <v>12.5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>
        <v>1</v>
      </c>
      <c r="L25" s="58"/>
      <c r="M25" s="58"/>
      <c r="N25" s="58"/>
      <c r="O25" s="58"/>
      <c r="P25" s="58"/>
      <c r="Q25" s="58">
        <v>23.835000000000001</v>
      </c>
      <c r="R25" s="74"/>
      <c r="S25" s="58"/>
      <c r="T25" s="58"/>
      <c r="U25" s="58"/>
      <c r="V25" s="58"/>
      <c r="W25" s="58"/>
      <c r="X25" s="58"/>
      <c r="Y25" s="74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24.835000000000001</v>
      </c>
      <c r="AP25" s="58">
        <f>SUMIF($C$11:$AN$11,"I.Mad",C25:AN25)</f>
        <v>0</v>
      </c>
      <c r="AQ25" s="58">
        <f>SUM(AO25:AP25)</f>
        <v>24.835000000000001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457.99999999999994</v>
      </c>
      <c r="G38" s="58">
        <f t="shared" si="3"/>
        <v>0</v>
      </c>
      <c r="H38" s="58">
        <f t="shared" si="3"/>
        <v>0</v>
      </c>
      <c r="I38" s="58">
        <f t="shared" si="3"/>
        <v>2304</v>
      </c>
      <c r="J38" s="58">
        <f t="shared" si="3"/>
        <v>461</v>
      </c>
      <c r="K38" s="58">
        <f t="shared" si="3"/>
        <v>388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773.83500000000004</v>
      </c>
      <c r="R38" s="58">
        <f t="shared" si="3"/>
        <v>0</v>
      </c>
      <c r="S38" s="58">
        <f t="shared" si="3"/>
        <v>280</v>
      </c>
      <c r="T38" s="58">
        <f t="shared" si="3"/>
        <v>0</v>
      </c>
      <c r="U38" s="58">
        <f t="shared" si="3"/>
        <v>245</v>
      </c>
      <c r="V38" s="58">
        <f t="shared" si="3"/>
        <v>0</v>
      </c>
      <c r="W38" s="58">
        <f t="shared" si="3"/>
        <v>3550</v>
      </c>
      <c r="X38" s="58">
        <f t="shared" si="3"/>
        <v>0</v>
      </c>
      <c r="Y38" s="58">
        <f>+SUM(Y12,Y18,Y24:Y37)</f>
        <v>3095</v>
      </c>
      <c r="Z38" s="58">
        <f>+SUM(Z12,Z18,Z24:Z37)</f>
        <v>595</v>
      </c>
      <c r="AA38" s="58">
        <f>+SUM(AA12,AA18,AA24:AA37)</f>
        <v>3575.0000000000005</v>
      </c>
      <c r="AB38" s="58">
        <f t="shared" ref="AB38:AN38" si="4">+SUM(AB12,AB18,AB24:AB37)</f>
        <v>0</v>
      </c>
      <c r="AC38" s="58">
        <f>+SUM(AC12,AC18,AC24:AC37)</f>
        <v>10050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24260.834999999999</v>
      </c>
      <c r="AP38" s="58">
        <f>SUM(AP12,AP18,AP24:AP37)</f>
        <v>1514</v>
      </c>
      <c r="AQ38" s="58">
        <f>SUM(AO38:AP38)</f>
        <v>25774.834999999999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18.3</v>
      </c>
      <c r="H39" s="60"/>
      <c r="I39" s="93">
        <v>21.9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16.899999999999999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 t="s">
        <v>62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2015-06-23T19:02:20Z</cp:lastPrinted>
  <dcterms:created xsi:type="dcterms:W3CDTF">2008-10-21T17:58:04Z</dcterms:created>
  <dcterms:modified xsi:type="dcterms:W3CDTF">2015-11-19T17:41:00Z</dcterms:modified>
</cp:coreProperties>
</file>