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<sst xmlns="http://schemas.openxmlformats.org/spreadsheetml/2006/main" count="379" uniqueCount="69">
  <si>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</si>
  <si>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</si>
  <si>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</si>
  <si>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</si>
  <si>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</si>
  <si>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</si>
  <si>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</si>
  <si>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</si>
  <si>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</si>
  <si>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</si>
  <si>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</si>
  <si>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</si>
  <si>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</si>
  <si>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</si>
  <si>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</si>
  <si>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</si>
  <si>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</si>
  <si>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</si>
  <si>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</si>
  <si>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</si>
  <si>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</si>
  <si>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</si>
  <si>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</si>
  <si>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</si>
  <si>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</si>
  <si>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</si>
  <si>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</si>
  <si>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</si>
  <si>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</si>
  <si>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</si>
  <si>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</si>
  <si>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</si>
  <si>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</si>
  <si>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</si>
  <si>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</si>
  <si>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</si>
  <si>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</si>
  <si>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</si>
  <si>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</si>
  <si>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</si>
  <si>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</si>
  <si>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</si>
  <si>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</si>
  <si>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</si>
  <si>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</si>
  <si>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</si>
  <si>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</si>
  <si>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</si>
  <si>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</si>
  <si>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</si>
  <si>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</si>
  <si>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</si>
  <si>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</si>
  <si>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</si>
  <si>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</si>
  <si>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</si>
  <si>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</si>
  <si>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</si>
  <si>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</si>
  <si>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</si>
  <si>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</si>
  <si>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R.M.N°427-2015-PRODUCE,R.M.N°228-2016-PRODUCE,R.M.N°238-2016-PRODUCE,R.M.N°242-2016-PRODUCE,R.M.Nº 259-2016-PRODUCE</t>
  </si>
  <si>
    <t>14,0</t>
  </si>
  <si>
    <t>PAMPANO TORO</t>
  </si>
  <si>
    <t>Callao, 19 de julio del 2016</t>
  </si>
  <si>
    <t xml:space="preserve">        Fecha  : 18/07/2016</t>
  </si>
  <si>
    <t>14,5</t>
  </si>
  <si>
    <t>13,5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</si>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</sst>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T16" sqref="T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65</v>
      </c>
      <c r="AP8" s="122"/>
      <c r="AQ8" s="122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46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55</v>
      </c>
      <c r="X10" s="117"/>
      <c r="Y10" s="118" t="s">
        <v>48</v>
      </c>
      <c r="Z10" s="115"/>
      <c r="AA10" s="116" t="s">
        <v>38</v>
      </c>
      <c r="AB10" s="117"/>
      <c r="AC10" s="116" t="s">
        <v>13</v>
      </c>
      <c r="AD10" s="117"/>
      <c r="AE10" s="114" t="s">
        <v>49</v>
      </c>
      <c r="AF10" s="115"/>
      <c r="AG10" s="114" t="s">
        <v>50</v>
      </c>
      <c r="AH10" s="115"/>
      <c r="AI10" s="114" t="s">
        <v>51</v>
      </c>
      <c r="AJ10" s="115"/>
      <c r="AK10" s="114" t="s">
        <v>52</v>
      </c>
      <c r="AL10" s="115"/>
      <c r="AM10" s="114" t="s">
        <v>53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166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38.660606060606064</v>
      </c>
      <c r="T12" s="53">
        <v>44.940909090909088</v>
      </c>
      <c r="U12" s="53">
        <v>0</v>
      </c>
      <c r="V12" s="53">
        <v>0</v>
      </c>
      <c r="W12" s="53">
        <v>225</v>
      </c>
      <c r="X12" s="53">
        <v>700</v>
      </c>
      <c r="Y12" s="53">
        <v>60.123132506084666</v>
      </c>
      <c r="Z12" s="53">
        <v>801.17215192700087</v>
      </c>
      <c r="AA12" s="53">
        <v>2936.3760000000002</v>
      </c>
      <c r="AB12" s="53">
        <v>0</v>
      </c>
      <c r="AC12" s="53">
        <v>7429.924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10856.083738566691</v>
      </c>
      <c r="AP12" s="54">
        <f>SUMIF($C$11:$AN$11,"I.Mad",C12:AN12)</f>
        <v>1546.11306101791</v>
      </c>
      <c r="AQ12" s="54">
        <f>SUM(AO12:AP12)</f>
        <v>12402.196799584601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1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>
        <v>1</v>
      </c>
      <c r="T13" s="55">
        <v>2</v>
      </c>
      <c r="U13" s="55" t="s">
        <v>20</v>
      </c>
      <c r="V13" s="55" t="s">
        <v>20</v>
      </c>
      <c r="W13" s="55">
        <v>3</v>
      </c>
      <c r="X13" s="55">
        <v>38</v>
      </c>
      <c r="Y13" s="55">
        <v>5</v>
      </c>
      <c r="Z13" s="55">
        <v>42</v>
      </c>
      <c r="AA13" s="55">
        <v>9</v>
      </c>
      <c r="AB13" s="55" t="s">
        <v>20</v>
      </c>
      <c r="AC13" s="55">
        <v>32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51</v>
      </c>
      <c r="AP13" s="54">
        <f>SUMIF($C$11:$AN$11,"I.Mad",C13:AN13)</f>
        <v>82</v>
      </c>
      <c r="AQ13" s="54">
        <f>SUM(AO13:AP13)</f>
        <v>133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68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>
        <v>1</v>
      </c>
      <c r="T14" s="55">
        <v>1</v>
      </c>
      <c r="U14" s="55" t="s">
        <v>20</v>
      </c>
      <c r="V14" s="55" t="s">
        <v>20</v>
      </c>
      <c r="W14" s="55">
        <v>2</v>
      </c>
      <c r="X14" s="55">
        <v>8</v>
      </c>
      <c r="Y14" s="55">
        <v>2</v>
      </c>
      <c r="Z14" s="55">
        <v>7</v>
      </c>
      <c r="AA14" s="55">
        <v>5</v>
      </c>
      <c r="AB14" s="55" t="s">
        <v>20</v>
      </c>
      <c r="AC14" s="55">
        <v>10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20</v>
      </c>
      <c r="AP14" s="54">
        <f>SUMIF($C$11:$AN$11,"I.Mad",C14:AN14)</f>
        <v>16</v>
      </c>
      <c r="AQ14" s="54">
        <f>SUM(AO14:AP14)</f>
        <v>36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>
        <v>0</v>
      </c>
      <c r="T15" s="55">
        <v>0</v>
      </c>
      <c r="U15" s="55" t="s">
        <v>20</v>
      </c>
      <c r="V15" s="55" t="s">
        <v>20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 t="s">
        <v>20</v>
      </c>
      <c r="AC15" s="55">
        <v>0.20350330945593936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>
        <v>14</v>
      </c>
      <c r="T16" s="61">
        <v>14.5</v>
      </c>
      <c r="U16" s="61" t="s">
        <v>20</v>
      </c>
      <c r="V16" s="61" t="s">
        <v>20</v>
      </c>
      <c r="W16" s="61">
        <v>14</v>
      </c>
      <c r="X16" s="61">
        <v>14</v>
      </c>
      <c r="Y16" s="61" t="s">
        <v>66</v>
      </c>
      <c r="Z16" s="61" t="s">
        <v>62</v>
      </c>
      <c r="AA16" s="61" t="s">
        <v>67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/>
      <c r="R25" s="74"/>
      <c r="S25" s="74">
        <v>1.3393939393939394</v>
      </c>
      <c r="T25" s="74">
        <v>5.909090909090909E-2</v>
      </c>
      <c r="U25" s="74"/>
      <c r="V25" s="74"/>
      <c r="W25" s="58"/>
      <c r="X25" s="58"/>
      <c r="Y25" s="74">
        <v>0.25686749391533337</v>
      </c>
      <c r="Z25" s="58">
        <v>1.053715947865973</v>
      </c>
      <c r="AA25" s="74">
        <v>3.6240000000000001</v>
      </c>
      <c r="AB25" s="74"/>
      <c r="AC25" s="58">
        <v>45.076000000000001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50.296261433309276</v>
      </c>
      <c r="AP25" s="54">
        <f t="shared" ref="AP25:AP37" si="2">SUMIF($C$11:$AN$11,"I.Mad",C25:AN25)</f>
        <v>1.1128068569568821</v>
      </c>
      <c r="AQ25" s="58">
        <f>SUM(AO25:AP25)</f>
        <v>51.409068290266156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>
        <v>67</v>
      </c>
      <c r="D27" s="58">
        <v>200</v>
      </c>
      <c r="E27" s="58"/>
      <c r="F27" s="58">
        <v>861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67</v>
      </c>
      <c r="AP27" s="54">
        <f t="shared" si="2"/>
        <v>1061</v>
      </c>
      <c r="AQ27" s="58">
        <f t="shared" si="0"/>
        <v>1128</v>
      </c>
      <c r="AT27" s="20"/>
      <c r="AU27" s="20"/>
      <c r="AV27" s="20"/>
    </row>
    <row r="28" spans="2:48" ht="50.25" customHeight="1" x14ac:dyDescent="0.55000000000000004">
      <c r="B28" s="86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57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59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67</v>
      </c>
      <c r="D38" s="58">
        <f t="shared" ref="D38:X38" si="3">+SUM(D12,D18,D24:D37)</f>
        <v>200</v>
      </c>
      <c r="E38" s="58">
        <f t="shared" si="3"/>
        <v>0</v>
      </c>
      <c r="F38" s="58">
        <f t="shared" si="3"/>
        <v>861</v>
      </c>
      <c r="G38" s="58">
        <f t="shared" si="3"/>
        <v>0</v>
      </c>
      <c r="H38" s="58">
        <f t="shared" si="3"/>
        <v>0</v>
      </c>
      <c r="I38" s="58">
        <f t="shared" si="3"/>
        <v>166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40</v>
      </c>
      <c r="T38" s="58">
        <f t="shared" si="3"/>
        <v>45</v>
      </c>
      <c r="U38" s="58">
        <f>+SUM(U12,U18,U24:U37)</f>
        <v>0</v>
      </c>
      <c r="V38" s="58">
        <f t="shared" si="3"/>
        <v>0</v>
      </c>
      <c r="W38" s="58">
        <f t="shared" si="3"/>
        <v>225</v>
      </c>
      <c r="X38" s="58">
        <f t="shared" si="3"/>
        <v>700</v>
      </c>
      <c r="Y38" s="58">
        <f>+SUM(Y12,Y18,Y24:Y37)</f>
        <v>60.38</v>
      </c>
      <c r="Z38" s="58">
        <f>+SUM(Z12,Z18,Z24:Z37)</f>
        <v>802.22586787486682</v>
      </c>
      <c r="AA38" s="58">
        <f>+SUM(AA12,AA18,AA24:AA37)</f>
        <v>2940</v>
      </c>
      <c r="AB38" s="58">
        <f t="shared" ref="AB38:AN38" si="4">+SUM(AB12,AB18,AB24:AB37)</f>
        <v>0</v>
      </c>
      <c r="AC38" s="58">
        <f>+SUM(AC12,AC18,AC24:AC37)</f>
        <v>7475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10973.380000000001</v>
      </c>
      <c r="AP38" s="58">
        <f>SUM(AP12,AP18,AP24:AP37)</f>
        <v>2608.2258678748667</v>
      </c>
      <c r="AQ38" s="58">
        <f>SUM(AO38:AP38)</f>
        <v>13581.605867874867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</v>
      </c>
      <c r="H39" s="60"/>
      <c r="I39" s="93">
        <v>18.600000000000001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15.4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56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2016-07-19T18:10:51Z</dcterms:modified>
</cp:coreProperties>
</file>