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60" windowWidth="20490" windowHeight="769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<sst xmlns="http://schemas.openxmlformats.org/spreadsheetml/2006/main" count="386" uniqueCount="69">
  <si>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</si>
  <si>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</si>
  <si>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</si>
  <si>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</si>
  <si>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</si>
  <si>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</si>
  <si>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</si>
  <si>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</si>
  <si>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</si>
  <si>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</si>
  <si>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</si>
  <si>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</si>
  <si>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</si>
  <si>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</si>
  <si>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</si>
  <si>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</si>
  <si>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</si>
  <si>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</si>
  <si>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</si>
  <si>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</si>
  <si>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</si>
  <si>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</si>
  <si>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</si>
  <si>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</si>
  <si>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</si>
  <si>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</si>
  <si>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</si>
  <si>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</si>
  <si>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</si>
  <si>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</si>
  <si>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</si>
  <si>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</si>
  <si>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</si>
  <si>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</si>
  <si>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</si>
  <si>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</si>
  <si>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</si>
  <si>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</si>
  <si>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</si>
  <si>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</si>
  <si>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</si>
  <si>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</si>
  <si>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</si>
  <si>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</si>
  <si>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</si>
  <si>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</si>
  <si>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</si>
  <si>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</si>
  <si>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</si>
  <si>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</si>
  <si>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</si>
  <si>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</si>
  <si>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</si>
  <si>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</si>
  <si>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</si>
  <si>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</si>
  <si>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</si>
  <si>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</si>
  <si>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</si>
  <si>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</si>
  <si>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</si>
  <si>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</si>
  <si>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</si>
  <si>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MALAGUA</t>
  </si>
  <si>
    <t>BAGRE</t>
  </si>
  <si>
    <t>GCQ/due</t>
  </si>
  <si>
    <t>Puerto cerrado por oleaje anómalo</t>
  </si>
  <si>
    <t xml:space="preserve">        Fecha  : 18/06/2019</t>
  </si>
  <si>
    <t>Callao, 19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</si>
</sst>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J1" zoomScale="26" zoomScaleNormal="26" workbookViewId="0">
      <selection activeCell="AO19" sqref="AO1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6" t="s">
        <v>38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35</v>
      </c>
      <c r="AN6" s="117"/>
      <c r="AO6" s="117"/>
      <c r="AP6" s="117"/>
      <c r="AQ6" s="117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8"/>
      <c r="AP7" s="118"/>
      <c r="AQ7" s="118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67</v>
      </c>
      <c r="AP8" s="117"/>
      <c r="AQ8" s="117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3" t="s">
        <v>4</v>
      </c>
      <c r="D10" s="114"/>
      <c r="E10" s="122" t="s">
        <v>58</v>
      </c>
      <c r="F10" s="123"/>
      <c r="G10" s="125" t="s">
        <v>5</v>
      </c>
      <c r="H10" s="126"/>
      <c r="I10" s="124" t="s">
        <v>43</v>
      </c>
      <c r="J10" s="124"/>
      <c r="K10" s="124" t="s">
        <v>6</v>
      </c>
      <c r="L10" s="124"/>
      <c r="M10" s="113" t="s">
        <v>7</v>
      </c>
      <c r="N10" s="127"/>
      <c r="O10" s="113" t="s">
        <v>8</v>
      </c>
      <c r="P10" s="127"/>
      <c r="Q10" s="125" t="s">
        <v>9</v>
      </c>
      <c r="R10" s="126"/>
      <c r="S10" s="125" t="s">
        <v>10</v>
      </c>
      <c r="T10" s="126"/>
      <c r="U10" s="125" t="s">
        <v>11</v>
      </c>
      <c r="V10" s="126"/>
      <c r="W10" s="125" t="s">
        <v>50</v>
      </c>
      <c r="X10" s="126"/>
      <c r="Y10" s="113" t="s">
        <v>44</v>
      </c>
      <c r="Z10" s="114"/>
      <c r="AA10" s="113" t="s">
        <v>36</v>
      </c>
      <c r="AB10" s="114"/>
      <c r="AC10" s="113" t="s">
        <v>12</v>
      </c>
      <c r="AD10" s="114"/>
      <c r="AE10" s="121" t="s">
        <v>52</v>
      </c>
      <c r="AF10" s="114"/>
      <c r="AG10" s="121" t="s">
        <v>45</v>
      </c>
      <c r="AH10" s="114"/>
      <c r="AI10" s="121" t="s">
        <v>46</v>
      </c>
      <c r="AJ10" s="114"/>
      <c r="AK10" s="121" t="s">
        <v>47</v>
      </c>
      <c r="AL10" s="114"/>
      <c r="AM10" s="121" t="s">
        <v>48</v>
      </c>
      <c r="AN10" s="114"/>
      <c r="AO10" s="119" t="s">
        <v>13</v>
      </c>
      <c r="AP10" s="120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1612</v>
      </c>
      <c r="F12" s="49">
        <v>0</v>
      </c>
      <c r="G12" s="49">
        <v>9687.9299999999985</v>
      </c>
      <c r="H12" s="49">
        <v>1496.1800000000003</v>
      </c>
      <c r="I12" s="49">
        <v>2885.92</v>
      </c>
      <c r="J12" s="49">
        <v>36.51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292.06</v>
      </c>
      <c r="AL12" s="49">
        <v>0</v>
      </c>
      <c r="AM12" s="49">
        <v>1072</v>
      </c>
      <c r="AN12" s="49">
        <v>321.89</v>
      </c>
      <c r="AO12" s="50">
        <f>SUMIF($C$11:$AN$11,"Ind*",C12:AN12)</f>
        <v>15549.909999999998</v>
      </c>
      <c r="AP12" s="50">
        <f>SUMIF($C$11:$AN$11,"I.Mad",C12:AN12)</f>
        <v>1854.5800000000004</v>
      </c>
      <c r="AQ12" s="50">
        <f>SUM(AO12:AP12)</f>
        <v>17404.489999999998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11</v>
      </c>
      <c r="F13" s="51" t="s">
        <v>19</v>
      </c>
      <c r="G13" s="51">
        <v>48</v>
      </c>
      <c r="H13" s="51">
        <v>30</v>
      </c>
      <c r="I13" s="51">
        <v>15</v>
      </c>
      <c r="J13" s="51">
        <v>3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>
        <v>7</v>
      </c>
      <c r="AL13" s="51" t="s">
        <v>19</v>
      </c>
      <c r="AM13" s="51">
        <v>11</v>
      </c>
      <c r="AN13" s="51">
        <v>5</v>
      </c>
      <c r="AO13" s="50">
        <f>SUMIF($C$11:$AN$11,"Ind*",C13:AN13)</f>
        <v>92</v>
      </c>
      <c r="AP13" s="50">
        <f>SUMIF($C$11:$AN$11,"I.Mad",C13:AN13)</f>
        <v>38</v>
      </c>
      <c r="AQ13" s="50">
        <f>SUM(AO13:AP13)</f>
        <v>130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5</v>
      </c>
      <c r="F14" s="51" t="s">
        <v>19</v>
      </c>
      <c r="G14" s="51">
        <v>16</v>
      </c>
      <c r="H14" s="51">
        <v>5</v>
      </c>
      <c r="I14" s="51">
        <v>2</v>
      </c>
      <c r="J14" s="51">
        <v>2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>
        <v>3</v>
      </c>
      <c r="AL14" s="51" t="s">
        <v>19</v>
      </c>
      <c r="AM14" s="51">
        <v>3</v>
      </c>
      <c r="AN14" s="51">
        <v>2</v>
      </c>
      <c r="AO14" s="50">
        <f>SUMIF($C$11:$AN$11,"Ind*",C14:AN14)</f>
        <v>29</v>
      </c>
      <c r="AP14" s="50">
        <f>SUMIF($C$11:$AN$11,"I.Mad",C14:AN14)</f>
        <v>9</v>
      </c>
      <c r="AQ14" s="50">
        <f>SUM(AO14:AP14)</f>
        <v>38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0</v>
      </c>
      <c r="F15" s="51" t="s">
        <v>19</v>
      </c>
      <c r="G15" s="51">
        <v>49.130802439261366</v>
      </c>
      <c r="H15" s="51">
        <v>27.555422093547062</v>
      </c>
      <c r="I15" s="51">
        <v>5.0164447082679811</v>
      </c>
      <c r="J15" s="51">
        <v>0.14094192462044541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>
        <v>70.097079398991198</v>
      </c>
      <c r="AL15" s="51" t="s">
        <v>19</v>
      </c>
      <c r="AM15" s="51">
        <v>40.890004824063467</v>
      </c>
      <c r="AN15" s="51">
        <v>50.862327159026428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15.5</v>
      </c>
      <c r="F16" s="56" t="s">
        <v>19</v>
      </c>
      <c r="G16" s="56">
        <v>12</v>
      </c>
      <c r="H16" s="56">
        <v>12.5</v>
      </c>
      <c r="I16" s="56">
        <v>12.5</v>
      </c>
      <c r="J16" s="56">
        <v>14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>
        <v>11.5</v>
      </c>
      <c r="AL16" s="56" t="s">
        <v>19</v>
      </c>
      <c r="AM16" s="56">
        <v>12</v>
      </c>
      <c r="AN16" s="56">
        <v>12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>
        <v>2.5</v>
      </c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2.5</v>
      </c>
      <c r="AP25" s="50">
        <f t="shared" si="1"/>
        <v>0</v>
      </c>
      <c r="AQ25" s="53">
        <f>SUM(AO25:AP25)</f>
        <v>2.5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1612</v>
      </c>
      <c r="F41" s="53">
        <f t="shared" si="5"/>
        <v>0</v>
      </c>
      <c r="G41" s="53">
        <f t="shared" si="5"/>
        <v>9687.9299999999985</v>
      </c>
      <c r="H41" s="53">
        <f t="shared" si="5"/>
        <v>1496.1800000000003</v>
      </c>
      <c r="I41" s="53">
        <f t="shared" si="5"/>
        <v>2888.42</v>
      </c>
      <c r="J41" s="53">
        <f t="shared" si="5"/>
        <v>36.51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292.06</v>
      </c>
      <c r="AL41" s="53">
        <f t="shared" si="5"/>
        <v>0</v>
      </c>
      <c r="AM41" s="53">
        <f t="shared" si="5"/>
        <v>1072</v>
      </c>
      <c r="AN41" s="53">
        <f t="shared" si="5"/>
        <v>321.89</v>
      </c>
      <c r="AO41" s="53">
        <f>SUM(AO12,AO18,AO24:AO37)</f>
        <v>15552.409999999998</v>
      </c>
      <c r="AP41" s="53">
        <f>SUM(AP12,AP18,AP24:AP37)</f>
        <v>1854.5800000000004</v>
      </c>
      <c r="AQ41" s="53">
        <f>SUM(AO41:AP41)</f>
        <v>17406.989999999998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17.5</v>
      </c>
      <c r="H42" s="55"/>
      <c r="I42" s="88">
        <v>18.8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15.1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 t="s">
        <v>66</v>
      </c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68</v>
      </c>
      <c r="AN46" s="3"/>
    </row>
    <row r="47" spans="2:43" ht="45" x14ac:dyDescent="0.6">
      <c r="B47" s="112" t="s">
        <v>65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2019-06-19T15:46:54Z</dcterms:modified>
</cp:coreProperties>
</file>