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<sst xmlns="http://schemas.openxmlformats.org/spreadsheetml/2006/main" count="337" uniqueCount="66">
  <si>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</si>
  <si>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</si>
  <si>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</si>
  <si>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</si>
  <si>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</si>
  <si>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</si>
  <si>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</si>
  <si>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</si>
  <si>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</si>
  <si>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</si>
  <si>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</si>
  <si>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</si>
  <si>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</si>
  <si>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</si>
  <si>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</si>
  <si>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</si>
  <si>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</si>
  <si>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</si>
  <si>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</si>
  <si>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</si>
  <si>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</si>
  <si>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</si>
  <si>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</si>
  <si>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</si>
  <si>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</si>
  <si>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</si>
  <si>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</si>
  <si>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</si>
  <si>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</si>
  <si>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</si>
  <si>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</si>
  <si>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</si>
  <si>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</si>
  <si>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</si>
  <si>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</si>
  <si>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</si>
  <si>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</si>
  <si>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</si>
  <si>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</si>
  <si>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</si>
  <si>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</si>
  <si>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</si>
  <si>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</si>
  <si>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</si>
  <si>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</si>
  <si>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</si>
  <si>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</si>
  <si>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</si>
  <si>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</si>
  <si>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</si>
  <si>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</si>
  <si>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</si>
  <si>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</si>
  <si>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</si>
  <si>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</si>
  <si>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</si>
  <si>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</si>
  <si>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</si>
  <si>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</si>
  <si>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</si>
  <si>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</si>
  <si>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</si>
  <si>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</si>
  <si>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R.M.Nº 003-2015-PRODUCE, R.M.N°056-2015 PRODUCE, R.M.N°078-2015 PRODUCE, R.M.N°082-2015 PRODUCE, R.M.N°098-2015 PRODUCE, R.M.N°144-2015 PRODUCE</t>
  </si>
  <si>
    <t>Callao, 19 de mayo del 2015</t>
  </si>
  <si>
    <t xml:space="preserve">        Fecha  : 18/05/2015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</si>
</sst>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M1">
      <selection activeCell="W12" sqref="W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1.28125" style="2" customWidth="1"/>
    <col min="24" max="24" width="19.28125" style="2" customWidth="1"/>
    <col min="25" max="26" width="19.8515625" style="2" customWidth="1"/>
    <col min="27" max="27" width="26.57421875" style="2" bestFit="1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5" t="s">
        <v>49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2:43" ht="35.25">
      <c r="B5" s="105" t="s">
        <v>45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6" t="s">
        <v>42</v>
      </c>
      <c r="AN6" s="106"/>
      <c r="AO6" s="106"/>
      <c r="AP6" s="106"/>
      <c r="AQ6" s="106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7"/>
      <c r="AP7" s="107"/>
      <c r="AQ7" s="107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8" t="s">
        <v>65</v>
      </c>
      <c r="AP8" s="108"/>
      <c r="AQ8" s="108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3" t="s">
        <v>4</v>
      </c>
      <c r="D10" s="104"/>
      <c r="E10" s="103" t="s">
        <v>5</v>
      </c>
      <c r="F10" s="104"/>
      <c r="G10" s="103" t="s">
        <v>6</v>
      </c>
      <c r="H10" s="104"/>
      <c r="I10" s="110" t="s">
        <v>58</v>
      </c>
      <c r="J10" s="111"/>
      <c r="K10" s="111" t="s">
        <v>7</v>
      </c>
      <c r="L10" s="111"/>
      <c r="M10" s="112" t="s">
        <v>8</v>
      </c>
      <c r="N10" s="113"/>
      <c r="O10" s="103" t="s">
        <v>9</v>
      </c>
      <c r="P10" s="109"/>
      <c r="Q10" s="103" t="s">
        <v>10</v>
      </c>
      <c r="R10" s="104"/>
      <c r="S10" s="103" t="s">
        <v>11</v>
      </c>
      <c r="T10" s="104"/>
      <c r="U10" s="103" t="s">
        <v>12</v>
      </c>
      <c r="V10" s="104"/>
      <c r="W10" s="103" t="s">
        <v>13</v>
      </c>
      <c r="X10" s="104"/>
      <c r="Y10" s="103" t="s">
        <v>59</v>
      </c>
      <c r="Z10" s="104"/>
      <c r="AA10" s="117" t="s">
        <v>43</v>
      </c>
      <c r="AB10" s="118"/>
      <c r="AC10" s="116" t="s">
        <v>14</v>
      </c>
      <c r="AD10" s="104"/>
      <c r="AE10" s="116" t="s">
        <v>50</v>
      </c>
      <c r="AF10" s="104"/>
      <c r="AG10" s="116" t="s">
        <v>51</v>
      </c>
      <c r="AH10" s="104"/>
      <c r="AI10" s="116" t="s">
        <v>41</v>
      </c>
      <c r="AJ10" s="104"/>
      <c r="AK10" s="116" t="s">
        <v>52</v>
      </c>
      <c r="AL10" s="104"/>
      <c r="AM10" s="103" t="s">
        <v>53</v>
      </c>
      <c r="AN10" s="104"/>
      <c r="AO10" s="114" t="s">
        <v>15</v>
      </c>
      <c r="AP10" s="115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2403</v>
      </c>
      <c r="G12" s="54">
        <v>0</v>
      </c>
      <c r="H12" s="54">
        <v>0</v>
      </c>
      <c r="I12" s="54">
        <v>9876</v>
      </c>
      <c r="J12" s="54">
        <v>4207</v>
      </c>
      <c r="K12" s="54">
        <v>1089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1737</v>
      </c>
      <c r="R12" s="54">
        <v>245</v>
      </c>
      <c r="S12" s="54">
        <v>1430</v>
      </c>
      <c r="T12" s="54">
        <v>120</v>
      </c>
      <c r="U12" s="54">
        <v>230</v>
      </c>
      <c r="V12" s="54">
        <v>515</v>
      </c>
      <c r="W12" s="54">
        <v>285</v>
      </c>
      <c r="X12" s="55">
        <v>0</v>
      </c>
      <c r="Y12" s="54">
        <v>1326</v>
      </c>
      <c r="Z12" s="54">
        <v>251</v>
      </c>
      <c r="AA12" s="54">
        <v>3020</v>
      </c>
      <c r="AB12" s="54">
        <v>0</v>
      </c>
      <c r="AC12" s="54">
        <v>6420</v>
      </c>
      <c r="AD12" s="54">
        <v>0</v>
      </c>
      <c r="AE12" s="54">
        <v>1486</v>
      </c>
      <c r="AF12" s="54">
        <v>0</v>
      </c>
      <c r="AG12" s="54">
        <v>1962</v>
      </c>
      <c r="AH12" s="54">
        <v>0</v>
      </c>
      <c r="AI12" s="54">
        <v>0</v>
      </c>
      <c r="AJ12" s="54">
        <v>0</v>
      </c>
      <c r="AK12" s="54">
        <v>1005</v>
      </c>
      <c r="AL12" s="54">
        <v>0</v>
      </c>
      <c r="AM12" s="54">
        <v>371</v>
      </c>
      <c r="AN12" s="54">
        <v>0</v>
      </c>
      <c r="AO12" s="55">
        <f>SUMIF($C$11:$AN$11,"I.Mad",B12:AM12)</f>
        <v>30237</v>
      </c>
      <c r="AP12" s="55">
        <f>SUMIF($C$11:$AN$11,"I.Mad",C12:AN12)</f>
        <v>7741</v>
      </c>
      <c r="AQ12" s="55">
        <f>SUM(AO12:AP12)</f>
        <v>37978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48</v>
      </c>
      <c r="G13" s="56" t="s">
        <v>21</v>
      </c>
      <c r="H13" s="56" t="s">
        <v>21</v>
      </c>
      <c r="I13" s="56">
        <v>54</v>
      </c>
      <c r="J13" s="56">
        <v>109</v>
      </c>
      <c r="K13" s="56">
        <v>8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8</v>
      </c>
      <c r="R13" s="56">
        <v>3</v>
      </c>
      <c r="S13" s="56">
        <v>4</v>
      </c>
      <c r="T13" s="56">
        <v>3</v>
      </c>
      <c r="U13" s="56">
        <v>4</v>
      </c>
      <c r="V13" s="56">
        <v>6</v>
      </c>
      <c r="W13" s="56">
        <v>3</v>
      </c>
      <c r="X13" s="56" t="s">
        <v>21</v>
      </c>
      <c r="Y13" s="56">
        <v>23</v>
      </c>
      <c r="Z13" s="56">
        <v>10</v>
      </c>
      <c r="AA13" s="56">
        <v>23</v>
      </c>
      <c r="AB13" s="56" t="s">
        <v>21</v>
      </c>
      <c r="AC13" s="56">
        <v>57</v>
      </c>
      <c r="AD13" s="56" t="s">
        <v>21</v>
      </c>
      <c r="AE13" s="56">
        <v>6</v>
      </c>
      <c r="AF13" s="56" t="s">
        <v>21</v>
      </c>
      <c r="AG13" s="56">
        <v>6</v>
      </c>
      <c r="AH13" s="56" t="s">
        <v>21</v>
      </c>
      <c r="AI13" s="56" t="s">
        <v>21</v>
      </c>
      <c r="AJ13" s="56" t="s">
        <v>21</v>
      </c>
      <c r="AK13" s="56">
        <v>3</v>
      </c>
      <c r="AL13" s="56" t="s">
        <v>21</v>
      </c>
      <c r="AM13" s="56">
        <v>1</v>
      </c>
      <c r="AN13" s="56" t="s">
        <v>21</v>
      </c>
      <c r="AO13" s="55">
        <f>SUMIF($C$11:$AN$11,"Ind",C13:AN13)</f>
        <v>200</v>
      </c>
      <c r="AP13" s="55">
        <f>SUMIF($C$11:$AN$11,"I.Mad",C13:AN13)</f>
        <v>179</v>
      </c>
      <c r="AQ13" s="55">
        <f>SUM(AO13:AP13)</f>
        <v>379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 t="s">
        <v>21</v>
      </c>
      <c r="H14" s="56" t="s">
        <v>21</v>
      </c>
      <c r="I14" s="56">
        <v>11</v>
      </c>
      <c r="J14" s="56">
        <v>7</v>
      </c>
      <c r="K14" s="56">
        <v>5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3</v>
      </c>
      <c r="R14" s="56">
        <v>3</v>
      </c>
      <c r="S14" s="56">
        <v>2</v>
      </c>
      <c r="T14" s="56">
        <v>2</v>
      </c>
      <c r="U14" s="56">
        <v>1</v>
      </c>
      <c r="V14" s="56">
        <v>4</v>
      </c>
      <c r="W14" s="56">
        <v>3</v>
      </c>
      <c r="X14" s="56" t="s">
        <v>21</v>
      </c>
      <c r="Y14" s="56">
        <v>4</v>
      </c>
      <c r="Z14" s="56">
        <v>2</v>
      </c>
      <c r="AA14" s="56">
        <v>7</v>
      </c>
      <c r="AB14" s="56" t="s">
        <v>21</v>
      </c>
      <c r="AC14" s="56">
        <v>12</v>
      </c>
      <c r="AD14" s="56" t="s">
        <v>21</v>
      </c>
      <c r="AE14" s="56">
        <v>4</v>
      </c>
      <c r="AF14" s="56" t="s">
        <v>21</v>
      </c>
      <c r="AG14" s="56">
        <v>3</v>
      </c>
      <c r="AH14" s="56" t="s">
        <v>21</v>
      </c>
      <c r="AI14" s="56" t="s">
        <v>21</v>
      </c>
      <c r="AJ14" s="56" t="s">
        <v>21</v>
      </c>
      <c r="AK14" s="56">
        <v>2</v>
      </c>
      <c r="AL14" s="56" t="s">
        <v>21</v>
      </c>
      <c r="AM14" s="56">
        <v>1</v>
      </c>
      <c r="AN14" s="56" t="s">
        <v>21</v>
      </c>
      <c r="AO14" s="55">
        <f>SUMIF($C$11:$AN$11,"Ind",C14:AN14)</f>
        <v>58</v>
      </c>
      <c r="AP14" s="55">
        <f>SUMIF($C$11:$AN$11,"I.Mad",C14:AN14)</f>
        <v>18</v>
      </c>
      <c r="AQ14" s="55">
        <f>SUM(AO14:AP14)</f>
        <v>76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12.01</v>
      </c>
      <c r="J15" s="56">
        <v>3.6</v>
      </c>
      <c r="K15" s="56">
        <v>5.14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21.3</v>
      </c>
      <c r="R15" s="56">
        <v>2.8</v>
      </c>
      <c r="S15" s="56">
        <v>2</v>
      </c>
      <c r="T15" s="56">
        <v>27.8</v>
      </c>
      <c r="U15" s="56">
        <v>15.3</v>
      </c>
      <c r="V15" s="56">
        <v>18</v>
      </c>
      <c r="W15" s="56">
        <v>25.4</v>
      </c>
      <c r="X15" s="56" t="s">
        <v>21</v>
      </c>
      <c r="Y15" s="56">
        <v>15.765123663064296</v>
      </c>
      <c r="Z15" s="56">
        <v>17.654788141397074</v>
      </c>
      <c r="AA15" s="56">
        <v>2.641072074209572</v>
      </c>
      <c r="AB15" s="56" t="s">
        <v>21</v>
      </c>
      <c r="AC15" s="56">
        <v>10.185749757777826</v>
      </c>
      <c r="AD15" s="56" t="s">
        <v>21</v>
      </c>
      <c r="AE15" s="56">
        <v>17.036158241791792</v>
      </c>
      <c r="AF15" s="56" t="s">
        <v>21</v>
      </c>
      <c r="AG15" s="56">
        <v>21.39189471888975</v>
      </c>
      <c r="AH15" s="56" t="s">
        <v>21</v>
      </c>
      <c r="AI15" s="56" t="s">
        <v>21</v>
      </c>
      <c r="AJ15" s="56" t="s">
        <v>21</v>
      </c>
      <c r="AK15" s="56">
        <v>7.61409790770916</v>
      </c>
      <c r="AL15" s="56" t="s">
        <v>21</v>
      </c>
      <c r="AM15" s="56">
        <v>22.98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13</v>
      </c>
      <c r="J16" s="62">
        <v>13.5</v>
      </c>
      <c r="K16" s="62">
        <v>13.5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12.5</v>
      </c>
      <c r="R16" s="62">
        <v>13</v>
      </c>
      <c r="S16" s="62">
        <v>13.5</v>
      </c>
      <c r="T16" s="62">
        <v>12.5</v>
      </c>
      <c r="U16" s="62">
        <v>12.5</v>
      </c>
      <c r="V16" s="62">
        <v>12.5</v>
      </c>
      <c r="W16" s="62">
        <v>12</v>
      </c>
      <c r="X16" s="56" t="s">
        <v>21</v>
      </c>
      <c r="Y16" s="62">
        <v>12.5</v>
      </c>
      <c r="Z16" s="62">
        <v>13</v>
      </c>
      <c r="AA16" s="62">
        <v>13.5</v>
      </c>
      <c r="AB16" s="62" t="s">
        <v>21</v>
      </c>
      <c r="AC16" s="62">
        <v>13</v>
      </c>
      <c r="AD16" s="62" t="s">
        <v>21</v>
      </c>
      <c r="AE16" s="62">
        <v>13</v>
      </c>
      <c r="AF16" s="62" t="s">
        <v>21</v>
      </c>
      <c r="AG16" s="62">
        <v>13</v>
      </c>
      <c r="AH16" s="62" t="s">
        <v>21</v>
      </c>
      <c r="AI16" s="62" t="s">
        <v>21</v>
      </c>
      <c r="AJ16" s="62" t="s">
        <v>21</v>
      </c>
      <c r="AK16" s="62">
        <v>13</v>
      </c>
      <c r="AL16" s="62" t="s">
        <v>21</v>
      </c>
      <c r="AM16" s="62">
        <v>12.5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>
        <v>50.33</v>
      </c>
      <c r="J25" s="59">
        <v>7.43</v>
      </c>
      <c r="K25" s="59">
        <v>15.06</v>
      </c>
      <c r="L25" s="59"/>
      <c r="M25" s="59"/>
      <c r="N25" s="59"/>
      <c r="O25" s="59"/>
      <c r="P25" s="59"/>
      <c r="Q25" s="59">
        <v>3</v>
      </c>
      <c r="R25" s="59"/>
      <c r="S25" s="59"/>
      <c r="T25" s="59"/>
      <c r="U25" s="59"/>
      <c r="V25" s="59"/>
      <c r="W25" s="59"/>
      <c r="X25" s="59"/>
      <c r="Y25" s="77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68.39</v>
      </c>
      <c r="AP25" s="59">
        <f t="shared" si="1"/>
        <v>7.43</v>
      </c>
      <c r="AQ25" s="59">
        <f t="shared" si="2"/>
        <v>75.82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>
        <v>0.5</v>
      </c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0.5</v>
      </c>
      <c r="AP30" s="59">
        <f t="shared" si="1"/>
        <v>0</v>
      </c>
      <c r="AQ30" s="59">
        <f t="shared" si="2"/>
        <v>0.5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>
        <v>2.001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2.001</v>
      </c>
      <c r="AQ33" s="59">
        <f t="shared" si="2"/>
        <v>2.001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2403</v>
      </c>
      <c r="G38" s="59">
        <f t="shared" si="3"/>
        <v>0</v>
      </c>
      <c r="H38" s="59">
        <f t="shared" si="3"/>
        <v>0</v>
      </c>
      <c r="I38" s="59">
        <f t="shared" si="3"/>
        <v>9926.33</v>
      </c>
      <c r="J38" s="59">
        <f t="shared" si="3"/>
        <v>4216.4310000000005</v>
      </c>
      <c r="K38" s="59">
        <f t="shared" si="3"/>
        <v>1104.06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1740</v>
      </c>
      <c r="R38" s="59">
        <f t="shared" si="3"/>
        <v>245</v>
      </c>
      <c r="S38" s="59">
        <f t="shared" si="3"/>
        <v>1430</v>
      </c>
      <c r="T38" s="59">
        <f t="shared" si="3"/>
        <v>120</v>
      </c>
      <c r="U38" s="59">
        <f t="shared" si="3"/>
        <v>230</v>
      </c>
      <c r="V38" s="59">
        <f t="shared" si="3"/>
        <v>515</v>
      </c>
      <c r="W38" s="59">
        <f t="shared" si="3"/>
        <v>285.5</v>
      </c>
      <c r="X38" s="59">
        <f t="shared" si="3"/>
        <v>0</v>
      </c>
      <c r="Y38" s="59">
        <f>+SUM(Y12,Y18,Y24:Y37)</f>
        <v>1326</v>
      </c>
      <c r="Z38" s="59">
        <f>+SUM(Z12,Z18,Z24:Z37)</f>
        <v>251</v>
      </c>
      <c r="AA38" s="59">
        <f>+SUM(AA12,AA18,AA24:AA37)</f>
        <v>3020</v>
      </c>
      <c r="AB38" s="59">
        <f aca="true" t="shared" si="4" ref="AB38:AN38">+SUM(AB12,AB18,AB24:AB37)</f>
        <v>0</v>
      </c>
      <c r="AC38" s="59">
        <f>+SUM(AC12,AC18,AC24:AC37)</f>
        <v>6420</v>
      </c>
      <c r="AD38" s="59">
        <f t="shared" si="4"/>
        <v>0</v>
      </c>
      <c r="AE38" s="59">
        <f t="shared" si="4"/>
        <v>1486</v>
      </c>
      <c r="AF38" s="59">
        <f t="shared" si="4"/>
        <v>0</v>
      </c>
      <c r="AG38" s="59">
        <f t="shared" si="4"/>
        <v>1962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1005</v>
      </c>
      <c r="AL38" s="59">
        <f t="shared" si="4"/>
        <v>0</v>
      </c>
      <c r="AM38" s="59">
        <f>+SUM(AM12,AM18,AM24:AM37)</f>
        <v>371</v>
      </c>
      <c r="AN38" s="59">
        <f t="shared" si="4"/>
        <v>0</v>
      </c>
      <c r="AO38" s="59">
        <f>SUM(AO12,AO18,AO24:AO37)</f>
        <v>30305.89</v>
      </c>
      <c r="AP38" s="59">
        <f>SUM(AP12,AP18,AP24:AP37)</f>
        <v>7750.4310000000005</v>
      </c>
      <c r="AQ38" s="59">
        <f>SUM(AO38:AP38)</f>
        <v>38056.320999999996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21.3</v>
      </c>
      <c r="H39" s="96"/>
      <c r="I39" s="96">
        <v>22.77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>
        <v>17.8</v>
      </c>
      <c r="AF39" s="35"/>
      <c r="AG39" s="61"/>
      <c r="AH39" s="35"/>
      <c r="AI39" s="35"/>
      <c r="AJ39" s="35"/>
      <c r="AK39" s="61"/>
      <c r="AL39" s="61"/>
      <c r="AM39" s="97">
        <v>17.6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2015-05-19T20:49:28Z</dcterms:modified>
  <cp:category/>
  <cp:version/>
  <cp:contentType/>
  <cp:contentStatus/>
</cp:coreProperties>
</file>