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<sst xmlns="http://schemas.openxmlformats.org/spreadsheetml/2006/main" count="365" uniqueCount="69">
  <si>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</si>
  <si>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</si>
  <si>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</si>
  <si>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</si>
  <si>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</si>
  <si>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</si>
  <si>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</si>
  <si>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</si>
  <si>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</si>
  <si>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</si>
  <si>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</si>
  <si>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</si>
  <si>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</si>
  <si>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</si>
  <si>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</si>
  <si>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</si>
  <si>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</si>
  <si>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</si>
  <si>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</si>
  <si>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</si>
  <si>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</si>
  <si>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</si>
  <si>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</si>
  <si>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</si>
  <si>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</si>
  <si>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</si>
  <si>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</si>
  <si>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</si>
  <si>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</si>
  <si>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</si>
  <si>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</si>
  <si>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</si>
  <si>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</si>
  <si>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</si>
  <si>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</si>
  <si>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</si>
  <si>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</si>
  <si>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</si>
  <si>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</si>
  <si>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</si>
  <si>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</si>
  <si>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</si>
  <si>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</si>
  <si>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</si>
  <si>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</si>
  <si>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</si>
  <si>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</si>
  <si>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</si>
  <si>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</si>
  <si>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</si>
  <si>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</si>
  <si>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</si>
  <si>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</si>
  <si>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</si>
  <si>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</si>
  <si>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</si>
  <si>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</si>
  <si>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</si>
  <si>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</si>
  <si>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</si>
  <si>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</si>
  <si>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</si>
  <si>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</si>
  <si>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</si>
  <si>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</si>
  <si>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        Fecha  : 18/04/2024</t>
  </si>
  <si>
    <t>Callao,19 de abril del 2024</t>
  </si>
  <si>
    <t>SM</t>
  </si>
  <si>
    <t xml:space="preserve">CIFRAS PRELIMINARES \ PARA USO CIENTÍFICO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</si>
</sst>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3" zoomScale="26" zoomScaleNormal="26" workbookViewId="0">
      <selection activeCell="O32" sqref="O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9456.99</v>
      </c>
      <c r="H12" s="24">
        <v>3144.98</v>
      </c>
      <c r="I12" s="24">
        <v>3090.98</v>
      </c>
      <c r="J12" s="24">
        <v>1987.395</v>
      </c>
      <c r="K12" s="24">
        <v>1033.5899999999999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1870.5450000000001</v>
      </c>
      <c r="R12" s="24">
        <v>0</v>
      </c>
      <c r="S12" s="24">
        <v>1000</v>
      </c>
      <c r="T12" s="24">
        <v>0</v>
      </c>
      <c r="U12" s="24">
        <v>823.9</v>
      </c>
      <c r="V12" s="24">
        <v>241.25</v>
      </c>
      <c r="W12" s="24">
        <v>1518.2650000000001</v>
      </c>
      <c r="X12" s="24">
        <v>0</v>
      </c>
      <c r="Y12" s="24">
        <v>5378.05</v>
      </c>
      <c r="Z12" s="24">
        <v>1234.54</v>
      </c>
      <c r="AA12" s="24">
        <v>0</v>
      </c>
      <c r="AB12" s="24">
        <v>0</v>
      </c>
      <c r="AC12" s="24">
        <v>590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24762.32</v>
      </c>
      <c r="AP12" s="24">
        <f>SUMIF($C$11:$AN$11,"I.Mad",C12:AN12)</f>
        <v>6608.165</v>
      </c>
      <c r="AQ12" s="24">
        <f>SUM(AO12:AP12)</f>
        <v>31370.485000000001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51</v>
      </c>
      <c r="H13" s="24">
        <v>73</v>
      </c>
      <c r="I13" s="24">
        <v>18</v>
      </c>
      <c r="J13" s="24">
        <v>45</v>
      </c>
      <c r="K13" s="24">
        <v>6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6</v>
      </c>
      <c r="R13" s="24" t="s">
        <v>33</v>
      </c>
      <c r="S13" s="24">
        <v>6</v>
      </c>
      <c r="T13" s="24" t="s">
        <v>33</v>
      </c>
      <c r="U13" s="24">
        <v>5</v>
      </c>
      <c r="V13" s="24">
        <v>3</v>
      </c>
      <c r="W13" s="24">
        <v>6</v>
      </c>
      <c r="X13" s="24" t="s">
        <v>33</v>
      </c>
      <c r="Y13" s="24">
        <v>24</v>
      </c>
      <c r="Z13" s="24">
        <v>15</v>
      </c>
      <c r="AA13" s="24" t="s">
        <v>33</v>
      </c>
      <c r="AB13" s="24" t="s">
        <v>33</v>
      </c>
      <c r="AC13" s="24">
        <v>2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124</v>
      </c>
      <c r="AP13" s="24">
        <f>SUMIF($C$11:$AN$11,"I.Mad",C13:AN13)</f>
        <v>136</v>
      </c>
      <c r="AQ13" s="24">
        <f>SUM(AO13:AP13)</f>
        <v>260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5</v>
      </c>
      <c r="H14" s="24">
        <v>14</v>
      </c>
      <c r="I14" s="24">
        <v>1</v>
      </c>
      <c r="J14" s="24">
        <v>5</v>
      </c>
      <c r="K14" s="24" t="s">
        <v>67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6</v>
      </c>
      <c r="R14" s="24" t="s">
        <v>33</v>
      </c>
      <c r="S14" s="24">
        <v>6</v>
      </c>
      <c r="T14" s="24" t="s">
        <v>33</v>
      </c>
      <c r="U14" s="24">
        <v>3</v>
      </c>
      <c r="V14" s="24">
        <v>1</v>
      </c>
      <c r="W14" s="24">
        <v>6</v>
      </c>
      <c r="X14" s="24" t="s">
        <v>33</v>
      </c>
      <c r="Y14" s="24">
        <v>10</v>
      </c>
      <c r="Z14" s="24">
        <v>2</v>
      </c>
      <c r="AA14" s="24" t="s">
        <v>33</v>
      </c>
      <c r="AB14" s="24" t="s">
        <v>33</v>
      </c>
      <c r="AC14" s="24">
        <v>1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38</v>
      </c>
      <c r="AP14" s="24">
        <f>SUMIF($C$11:$AN$11,"I.Mad",C14:AN14)</f>
        <v>22</v>
      </c>
      <c r="AQ14" s="24">
        <f>SUM(AO14:AP14)</f>
        <v>60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64.1704162548412</v>
      </c>
      <c r="H15" s="24">
        <v>77.886142319660706</v>
      </c>
      <c r="I15" s="24">
        <v>77.669902912622604</v>
      </c>
      <c r="J15" s="24">
        <v>96.800293178396302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58.879213959450198</v>
      </c>
      <c r="R15" s="24" t="s">
        <v>33</v>
      </c>
      <c r="S15" s="24">
        <v>27.438327032690999</v>
      </c>
      <c r="T15" s="24" t="s">
        <v>33</v>
      </c>
      <c r="U15" s="24">
        <v>25.501270153802501</v>
      </c>
      <c r="V15" s="24">
        <v>91.266375545859603</v>
      </c>
      <c r="W15" s="24">
        <v>90.176453534482704</v>
      </c>
      <c r="X15" s="24" t="s">
        <v>33</v>
      </c>
      <c r="Y15" s="24">
        <v>83.897589848855802</v>
      </c>
      <c r="Z15" s="24">
        <v>73.059211060311696</v>
      </c>
      <c r="AA15" s="24" t="s">
        <v>33</v>
      </c>
      <c r="AB15" s="24" t="s">
        <v>33</v>
      </c>
      <c r="AC15" s="24">
        <v>92.372881355933004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11</v>
      </c>
      <c r="H16" s="27">
        <v>11</v>
      </c>
      <c r="I16" s="27">
        <v>11.5</v>
      </c>
      <c r="J16" s="27">
        <v>10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12</v>
      </c>
      <c r="T16" s="27" t="s">
        <v>33</v>
      </c>
      <c r="U16" s="24">
        <v>12.5</v>
      </c>
      <c r="V16" s="27">
        <v>10</v>
      </c>
      <c r="W16" s="27">
        <v>10.5</v>
      </c>
      <c r="X16" s="27" t="s">
        <v>33</v>
      </c>
      <c r="Y16" s="27">
        <v>11</v>
      </c>
      <c r="Z16" s="24">
        <v>8.5</v>
      </c>
      <c r="AA16" s="27" t="s">
        <v>33</v>
      </c>
      <c r="AB16" s="27" t="s">
        <v>33</v>
      </c>
      <c r="AC16" s="24">
        <v>9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>
        <v>2.8546800000000001</v>
      </c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>
        <v>1.4664299999999999</v>
      </c>
      <c r="Z30" s="27"/>
      <c r="AA30" s="2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1.4664299999999999</v>
      </c>
      <c r="AP30" s="24">
        <f t="shared" si="1"/>
        <v>2.8546800000000001</v>
      </c>
      <c r="AQ30" s="32">
        <f t="shared" si="2"/>
        <v>4.32111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9456.99</v>
      </c>
      <c r="H41" s="32">
        <f>+SUM(H24:H40,H18,H12)</f>
        <v>3147.8346799999999</v>
      </c>
      <c r="I41" s="32">
        <f>+SUM(I24:I40,I18,I12)</f>
        <v>3090.98</v>
      </c>
      <c r="J41" s="32">
        <f t="shared" si="3"/>
        <v>1987.395</v>
      </c>
      <c r="K41" s="32">
        <f t="shared" si="3"/>
        <v>1033.5899999999999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1870.5450000000001</v>
      </c>
      <c r="R41" s="32">
        <f t="shared" si="3"/>
        <v>0</v>
      </c>
      <c r="S41" s="32">
        <f t="shared" si="3"/>
        <v>1000</v>
      </c>
      <c r="T41" s="32">
        <f t="shared" si="3"/>
        <v>0</v>
      </c>
      <c r="U41" s="32">
        <f t="shared" si="3"/>
        <v>823.9</v>
      </c>
      <c r="V41" s="32">
        <f t="shared" si="3"/>
        <v>241.25</v>
      </c>
      <c r="W41" s="32">
        <f t="shared" si="3"/>
        <v>1518.2650000000001</v>
      </c>
      <c r="X41" s="32">
        <f t="shared" si="3"/>
        <v>0</v>
      </c>
      <c r="Y41" s="32">
        <f t="shared" si="3"/>
        <v>5379.5164300000006</v>
      </c>
      <c r="Z41" s="32">
        <f t="shared" si="3"/>
        <v>1234.54</v>
      </c>
      <c r="AA41" s="32">
        <f>+SUM(AA24:AA40,AA18,C12)</f>
        <v>0</v>
      </c>
      <c r="AB41" s="32">
        <f t="shared" si="3"/>
        <v>0</v>
      </c>
      <c r="AC41" s="32">
        <f t="shared" si="3"/>
        <v>590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24763.78643</v>
      </c>
      <c r="AP41" s="32">
        <f>SUM(AP12,AP18,AP24:AP37)</f>
        <v>6611.0196800000003</v>
      </c>
      <c r="AQ41" s="32">
        <f t="shared" si="2"/>
        <v>31374.806110000001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2024-04-19T16:04:31Z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