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<sst xmlns="http://schemas.openxmlformats.org/spreadsheetml/2006/main" count="390" uniqueCount="69">
  <si>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</si>
  <si>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</si>
  <si>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</si>
  <si>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</si>
  <si>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</si>
  <si>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</si>
  <si>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</si>
  <si>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</si>
  <si>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</si>
  <si>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</si>
  <si>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</si>
  <si>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</si>
  <si>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</si>
  <si>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</si>
  <si>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</si>
  <si>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</si>
  <si>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</si>
  <si>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</si>
  <si>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</si>
  <si>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</si>
  <si>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</si>
  <si>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</si>
  <si>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</si>
  <si>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</si>
  <si>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</si>
  <si>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</si>
  <si>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</si>
  <si>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</si>
  <si>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</si>
  <si>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</si>
  <si>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</si>
  <si>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</si>
  <si>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</si>
  <si>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</si>
  <si>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</si>
  <si>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</si>
  <si>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</si>
  <si>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</si>
  <si>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</si>
  <si>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</si>
  <si>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</si>
  <si>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</si>
  <si>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</si>
  <si>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</si>
  <si>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</si>
  <si>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</si>
  <si>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</si>
  <si>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</si>
  <si>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</si>
  <si>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</si>
  <si>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</si>
  <si>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</si>
  <si>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</si>
  <si>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</si>
  <si>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</si>
  <si>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</si>
  <si>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</si>
  <si>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</si>
  <si>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</si>
  <si>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</si>
  <si>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</si>
  <si>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</si>
  <si>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</si>
  <si>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</si>
  <si>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</si>
  <si>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</si>
  <si>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Callao,18 de diciembre del 2023</t>
  </si>
  <si>
    <t xml:space="preserve">        Fecha  : 17/12/2023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</si>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</sst>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1" zoomScale="24" zoomScaleNormal="24" workbookViewId="0">
      <selection activeCell="AC19" sqref="AC19:AQ2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6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67</v>
      </c>
      <c r="AP8" s="58"/>
      <c r="AQ8" s="58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330.71499999999997</v>
      </c>
      <c r="I12" s="24">
        <v>82.924999999999997</v>
      </c>
      <c r="J12" s="24">
        <v>2669.76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578.04999999999995</v>
      </c>
      <c r="V12" s="24">
        <v>315.42500000000001</v>
      </c>
      <c r="W12" s="24">
        <v>0</v>
      </c>
      <c r="X12" s="24">
        <v>0</v>
      </c>
      <c r="Y12" s="24">
        <v>3363.69</v>
      </c>
      <c r="Z12" s="24">
        <v>278.77999999999997</v>
      </c>
      <c r="AA12" s="24">
        <v>3078.335</v>
      </c>
      <c r="AB12" s="24">
        <v>0</v>
      </c>
      <c r="AC12" s="24">
        <v>1819.085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8922.0849999999991</v>
      </c>
      <c r="AP12" s="24">
        <f>SUMIF($C$11:$AN$11,"I.Mad",C12:AN12)</f>
        <v>3594.6800000000003</v>
      </c>
      <c r="AQ12" s="24">
        <f>SUM(AO12:AP12)</f>
        <v>12516.764999999999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>
        <v>5</v>
      </c>
      <c r="I13" s="24">
        <v>2</v>
      </c>
      <c r="J13" s="24">
        <v>54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>
        <v>7</v>
      </c>
      <c r="V13" s="24">
        <v>4</v>
      </c>
      <c r="W13" s="24" t="s">
        <v>33</v>
      </c>
      <c r="X13" s="24" t="s">
        <v>33</v>
      </c>
      <c r="Y13" s="24">
        <v>22</v>
      </c>
      <c r="Z13" s="24">
        <v>6</v>
      </c>
      <c r="AA13" s="24">
        <v>19</v>
      </c>
      <c r="AB13" s="24" t="s">
        <v>33</v>
      </c>
      <c r="AC13" s="24">
        <v>13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63</v>
      </c>
      <c r="AP13" s="24">
        <f>SUMIF($C$11:$AN$11,"I.Mad",C13:AN13)</f>
        <v>69</v>
      </c>
      <c r="AQ13" s="24">
        <f>SUM(AO13:AP13)</f>
        <v>132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>
        <v>2</v>
      </c>
      <c r="I14" s="24" t="s">
        <v>68</v>
      </c>
      <c r="J14" s="24">
        <v>10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>
        <v>4</v>
      </c>
      <c r="V14" s="24" t="s">
        <v>68</v>
      </c>
      <c r="W14" s="24" t="s">
        <v>33</v>
      </c>
      <c r="X14" s="24" t="s">
        <v>33</v>
      </c>
      <c r="Y14" s="24" t="s">
        <v>68</v>
      </c>
      <c r="Z14" s="24" t="s">
        <v>68</v>
      </c>
      <c r="AA14" s="24">
        <v>6</v>
      </c>
      <c r="AB14" s="24" t="s">
        <v>33</v>
      </c>
      <c r="AC14" s="24">
        <v>4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14</v>
      </c>
      <c r="AP14" s="24">
        <f>SUMIF($C$11:$AN$11,"I.Mad",C14:AN14)</f>
        <v>12</v>
      </c>
      <c r="AQ14" s="24">
        <f>SUM(AO14:AP14)</f>
        <v>26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76.686623477743396</v>
      </c>
      <c r="I15" s="24" t="s">
        <v>33</v>
      </c>
      <c r="J15" s="24">
        <v>76.701986036361305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>
        <v>78.491809679541603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>
        <v>55.2417340754197</v>
      </c>
      <c r="AB15" s="24" t="s">
        <v>33</v>
      </c>
      <c r="AC15" s="24">
        <v>70.376505014527197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>
        <v>11.5</v>
      </c>
      <c r="I16" s="24" t="s">
        <v>33</v>
      </c>
      <c r="J16" s="24">
        <v>11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>
        <v>10.5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>
        <v>11.5</v>
      </c>
      <c r="AB16" s="24" t="s">
        <v>33</v>
      </c>
      <c r="AC16" s="24">
        <v>11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2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24">
        <v>0.50104000000000004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5"/>
      <c r="Z30" s="27"/>
      <c r="AA30" s="27">
        <v>0.14487</v>
      </c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0.14487</v>
      </c>
      <c r="AP30" s="24">
        <f t="shared" si="1"/>
        <v>0.50104000000000004</v>
      </c>
      <c r="AQ30" s="33">
        <f t="shared" si="2"/>
        <v>0.64590999999999998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330.71499999999997</v>
      </c>
      <c r="I41" s="33">
        <f t="shared" si="3"/>
        <v>82.924999999999997</v>
      </c>
      <c r="J41" s="33">
        <f t="shared" si="3"/>
        <v>2670.2610400000003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578.04999999999995</v>
      </c>
      <c r="V41" s="33">
        <f t="shared" si="3"/>
        <v>315.42500000000001</v>
      </c>
      <c r="W41" s="33">
        <f t="shared" si="3"/>
        <v>0</v>
      </c>
      <c r="X41" s="33">
        <f t="shared" si="3"/>
        <v>0</v>
      </c>
      <c r="Y41" s="33">
        <f t="shared" si="3"/>
        <v>3363.69</v>
      </c>
      <c r="Z41" s="33">
        <f t="shared" si="3"/>
        <v>278.77999999999997</v>
      </c>
      <c r="AA41" s="33">
        <f>+SUM(AA24:AA40,AA18,C12)</f>
        <v>0.14487</v>
      </c>
      <c r="AB41" s="33">
        <f t="shared" si="3"/>
        <v>0</v>
      </c>
      <c r="AC41" s="33">
        <f t="shared" si="3"/>
        <v>1819.085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8922.2298699999992</v>
      </c>
      <c r="AP41" s="33">
        <f>SUM(AP12,AP18,AP24:AP37)</f>
        <v>3595.1810400000004</v>
      </c>
      <c r="AQ41" s="33">
        <f t="shared" si="2"/>
        <v>12517.410909999999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2023-12-19T14:18:35Z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