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diente\Noviembre\18\"/>
    </mc:Choice>
  </mc:AlternateContent>
  <bookViews>
    <workbookView xWindow="0" yWindow="0" windowWidth="22395" windowHeight="933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Q35" i="5" s="1"/>
  <c r="AP34" i="5"/>
  <c r="AO34" i="5"/>
  <c r="AP33" i="5"/>
  <c r="AO33" i="5"/>
  <c r="AQ33" i="5" s="1"/>
  <c r="AP32" i="5"/>
  <c r="AO32" i="5"/>
  <c r="AQ32" i="5" s="1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Q20" i="5" s="1"/>
  <c r="AP19" i="5"/>
  <c r="AO19" i="5"/>
  <c r="AP18" i="5"/>
  <c r="AQ18" i="5" s="1"/>
  <c r="AO18" i="5"/>
  <c r="AP14" i="5"/>
  <c r="AO14" i="5"/>
  <c r="AP13" i="5"/>
  <c r="AO13" i="5"/>
  <c r="AP12" i="5"/>
  <c r="AO12" i="5"/>
  <c r="AQ14" i="5" l="1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<sst xmlns="http://schemas.openxmlformats.org/spreadsheetml/2006/main" count="368" uniqueCount="67">
  <si>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</si>
  <si>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</si>
  <si>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</si>
  <si>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</si>
  <si>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</si>
  <si>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</si>
  <si>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</si>
  <si>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</si>
  <si>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</si>
  <si>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</si>
  <si>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</si>
  <si>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</si>
  <si>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</si>
  <si>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</si>
  <si>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</si>
  <si>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</si>
  <si>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</si>
  <si>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</si>
  <si>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</si>
  <si>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</si>
  <si>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</si>
  <si>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</si>
  <si>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</si>
  <si>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</si>
  <si>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</si>
  <si>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</si>
  <si>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</si>
  <si>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</si>
  <si>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</si>
  <si>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</si>
  <si>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</si>
  <si>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</si>
  <si>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</si>
  <si>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</si>
  <si>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</si>
  <si>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</si>
  <si>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</si>
  <si>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</si>
  <si>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</si>
  <si>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</si>
  <si>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</si>
  <si>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</si>
  <si>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</si>
  <si>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</si>
  <si>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</si>
  <si>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</si>
  <si>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</si>
  <si>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</si>
  <si>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</si>
  <si>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</si>
  <si>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</si>
  <si>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</si>
  <si>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</si>
  <si>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</si>
  <si>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</si>
  <si>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</si>
  <si>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</si>
  <si>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</si>
  <si>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</si>
  <si>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</si>
  <si>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</si>
  <si>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        Fecha  : 17/11/2015</t>
  </si>
  <si>
    <t>Callao, 18 de noviembre del 2015</t>
  </si>
  <si>
    <t>S/M</t>
  </si>
  <si>
    <t>* Provienen de la zona de Pisco</t>
  </si>
  <si>
    <t>R.M.Nº 003-2015-PRODUCE, R.M.N°246-2015 PRODUCE,  R.M.N°369-2015 PRODUCE</t>
  </si>
  <si>
    <t>Chancay*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</si>
</sst>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1" zoomScale="28" zoomScaleNormal="28" workbookViewId="0">
      <selection activeCell="AQ9" sqref="AQ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19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48</v>
      </c>
    </row>
    <row r="2" spans="2:48" ht="30" x14ac:dyDescent="0.4">
      <c r="B2" s="96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3" t="s">
        <v>47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8" ht="35.25" x14ac:dyDescent="0.5">
      <c r="B5" s="113" t="s">
        <v>43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40</v>
      </c>
      <c r="AN6" s="114"/>
      <c r="AO6" s="114"/>
      <c r="AP6" s="114"/>
      <c r="AQ6" s="114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5"/>
      <c r="AP7" s="115"/>
      <c r="AQ7" s="115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61</v>
      </c>
      <c r="AP8" s="116"/>
      <c r="AQ8" s="116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2" t="s">
        <v>50</v>
      </c>
      <c r="J10" s="123"/>
      <c r="K10" s="123" t="s">
        <v>7</v>
      </c>
      <c r="L10" s="123"/>
      <c r="M10" s="125" t="s">
        <v>8</v>
      </c>
      <c r="N10" s="126"/>
      <c r="O10" s="111" t="s">
        <v>9</v>
      </c>
      <c r="P10" s="12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66</v>
      </c>
      <c r="X10" s="112"/>
      <c r="Y10" s="111" t="s">
        <v>53</v>
      </c>
      <c r="Z10" s="112"/>
      <c r="AA10" s="120" t="s">
        <v>41</v>
      </c>
      <c r="AB10" s="121"/>
      <c r="AC10" s="119" t="s">
        <v>13</v>
      </c>
      <c r="AD10" s="112"/>
      <c r="AE10" s="119" t="s">
        <v>54</v>
      </c>
      <c r="AF10" s="112"/>
      <c r="AG10" s="119" t="s">
        <v>55</v>
      </c>
      <c r="AH10" s="112"/>
      <c r="AI10" s="119" t="s">
        <v>56</v>
      </c>
      <c r="AJ10" s="112"/>
      <c r="AK10" s="119" t="s">
        <v>57</v>
      </c>
      <c r="AL10" s="112"/>
      <c r="AM10" s="111" t="s">
        <v>58</v>
      </c>
      <c r="AN10" s="112"/>
      <c r="AO10" s="117" t="s">
        <v>14</v>
      </c>
      <c r="AP10" s="118"/>
      <c r="AQ10" s="91" t="s">
        <v>15</v>
      </c>
      <c r="AT10" s="93"/>
    </row>
    <row r="11" spans="2:48" s="46" customFormat="1" ht="36" customHeight="1" x14ac:dyDescent="0.55000000000000004">
      <c r="B11" s="83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8" t="s">
        <v>16</v>
      </c>
      <c r="J11" s="52" t="s">
        <v>17</v>
      </c>
      <c r="K11" s="79" t="s">
        <v>16</v>
      </c>
      <c r="L11" s="80" t="s">
        <v>17</v>
      </c>
      <c r="M11" s="79" t="s">
        <v>16</v>
      </c>
      <c r="N11" s="80" t="s">
        <v>17</v>
      </c>
      <c r="O11" s="80" t="s">
        <v>16</v>
      </c>
      <c r="P11" s="80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8" t="s">
        <v>16</v>
      </c>
      <c r="AF11" s="81" t="s">
        <v>17</v>
      </c>
      <c r="AG11" s="78" t="s">
        <v>16</v>
      </c>
      <c r="AH11" s="81" t="s">
        <v>17</v>
      </c>
      <c r="AI11" s="78" t="s">
        <v>16</v>
      </c>
      <c r="AJ11" s="81" t="s">
        <v>17</v>
      </c>
      <c r="AK11" s="81" t="s">
        <v>16</v>
      </c>
      <c r="AL11" s="78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4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1898</v>
      </c>
      <c r="J12" s="53">
        <v>99</v>
      </c>
      <c r="K12" s="53">
        <v>156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760</v>
      </c>
      <c r="R12" s="53">
        <v>0</v>
      </c>
      <c r="S12" s="53">
        <v>160</v>
      </c>
      <c r="T12" s="53">
        <v>0</v>
      </c>
      <c r="U12" s="53">
        <v>300</v>
      </c>
      <c r="V12" s="53">
        <v>0</v>
      </c>
      <c r="W12" s="53">
        <v>910</v>
      </c>
      <c r="X12" s="53">
        <v>25</v>
      </c>
      <c r="Y12" s="53">
        <v>879</v>
      </c>
      <c r="Z12" s="53">
        <v>35</v>
      </c>
      <c r="AA12" s="53">
        <v>3350</v>
      </c>
      <c r="AB12" s="53">
        <v>0</v>
      </c>
      <c r="AC12" s="53">
        <v>8580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16993</v>
      </c>
      <c r="AP12" s="54">
        <f>SUMIF($C$11:$AN$11,"I.Mad",C12:AN12)</f>
        <v>159</v>
      </c>
      <c r="AQ12" s="54">
        <f>SUM(AO12:AP12)</f>
        <v>17152</v>
      </c>
      <c r="AS12" s="27"/>
      <c r="AT12" s="63"/>
    </row>
    <row r="13" spans="2:48" ht="50.25" customHeight="1" x14ac:dyDescent="0.55000000000000004">
      <c r="B13" s="85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40</v>
      </c>
      <c r="J13" s="55">
        <v>5</v>
      </c>
      <c r="K13" s="55">
        <v>6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11</v>
      </c>
      <c r="R13" s="55" t="s">
        <v>20</v>
      </c>
      <c r="S13" s="55">
        <v>2</v>
      </c>
      <c r="T13" s="55" t="s">
        <v>20</v>
      </c>
      <c r="U13" s="55">
        <v>1</v>
      </c>
      <c r="V13" s="55" t="s">
        <v>20</v>
      </c>
      <c r="W13" s="55">
        <v>3</v>
      </c>
      <c r="X13" s="55">
        <v>1</v>
      </c>
      <c r="Y13" s="55">
        <v>18</v>
      </c>
      <c r="Z13" s="55">
        <v>1</v>
      </c>
      <c r="AA13" s="55">
        <v>12</v>
      </c>
      <c r="AB13" s="55" t="s">
        <v>20</v>
      </c>
      <c r="AC13" s="55">
        <v>32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125</v>
      </c>
      <c r="AP13" s="54">
        <f>SUMIF($C$11:$AN$11,"I.Mad",C13:AN13)</f>
        <v>7</v>
      </c>
      <c r="AQ13" s="54">
        <f>SUM(AO13:AP13)</f>
        <v>132</v>
      </c>
      <c r="AT13" s="20"/>
      <c r="AU13" s="20"/>
      <c r="AV13" s="20"/>
    </row>
    <row r="14" spans="2:48" ht="50.25" customHeight="1" x14ac:dyDescent="0.55000000000000004">
      <c r="B14" s="85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63</v>
      </c>
      <c r="J14" s="55" t="s">
        <v>63</v>
      </c>
      <c r="K14" s="55">
        <v>4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>
        <v>2</v>
      </c>
      <c r="T14" s="55" t="s">
        <v>20</v>
      </c>
      <c r="U14" s="55">
        <v>1</v>
      </c>
      <c r="V14" s="55" t="s">
        <v>20</v>
      </c>
      <c r="W14" s="55">
        <v>3</v>
      </c>
      <c r="X14" s="55">
        <v>1</v>
      </c>
      <c r="Y14" s="55">
        <v>1</v>
      </c>
      <c r="Z14" s="55">
        <v>1</v>
      </c>
      <c r="AA14" s="55">
        <v>5</v>
      </c>
      <c r="AB14" s="55" t="s">
        <v>20</v>
      </c>
      <c r="AC14" s="55">
        <v>8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28</v>
      </c>
      <c r="AP14" s="54">
        <f>SUMIF($C$11:$AN$11,"I.Mad",C14:AN14)</f>
        <v>2</v>
      </c>
      <c r="AQ14" s="54">
        <f>SUM(AO14:AP14)</f>
        <v>30</v>
      </c>
      <c r="AT14" s="20"/>
      <c r="AU14" s="20"/>
      <c r="AV14" s="20"/>
    </row>
    <row r="15" spans="2:48" ht="50.25" customHeight="1" x14ac:dyDescent="0.55000000000000004">
      <c r="B15" s="85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>
        <v>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0</v>
      </c>
      <c r="T15" s="55" t="s">
        <v>20</v>
      </c>
      <c r="U15" s="55">
        <v>0</v>
      </c>
      <c r="V15" s="55" t="s">
        <v>20</v>
      </c>
      <c r="W15" s="55">
        <v>12.307692307692308</v>
      </c>
      <c r="X15" s="55">
        <v>0</v>
      </c>
      <c r="Y15" s="55">
        <v>0.7</v>
      </c>
      <c r="Z15" s="55">
        <v>0</v>
      </c>
      <c r="AA15" s="55">
        <v>11.827943945292276</v>
      </c>
      <c r="AB15" s="55" t="s">
        <v>20</v>
      </c>
      <c r="AC15" s="55">
        <v>11.403991364623296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>
        <v>13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>
        <v>13.5</v>
      </c>
      <c r="T16" s="61" t="s">
        <v>20</v>
      </c>
      <c r="U16" s="61">
        <v>14.5</v>
      </c>
      <c r="V16" s="61" t="s">
        <v>20</v>
      </c>
      <c r="W16" s="61">
        <v>13</v>
      </c>
      <c r="X16" s="61">
        <v>13</v>
      </c>
      <c r="Y16" s="61">
        <v>13</v>
      </c>
      <c r="Z16" s="61">
        <v>13</v>
      </c>
      <c r="AA16" s="61">
        <v>12.5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24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28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29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>
        <v>10.744</v>
      </c>
      <c r="V25" s="58"/>
      <c r="W25" s="58">
        <v>6</v>
      </c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16.744</v>
      </c>
      <c r="AP25" s="58">
        <f>SUMIF($C$11:$AN$11,"I.Mad",C25:AN25)</f>
        <v>0</v>
      </c>
      <c r="AQ25" s="58">
        <f>SUM(AO25:AP25)</f>
        <v>16.744</v>
      </c>
      <c r="AT25" s="20"/>
      <c r="AU25" s="20"/>
      <c r="AV25" s="20"/>
    </row>
    <row r="26" spans="2:48" ht="50.25" customHeight="1" x14ac:dyDescent="0.55000000000000004">
      <c r="B26" s="87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33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35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1898</v>
      </c>
      <c r="J38" s="58">
        <f t="shared" si="3"/>
        <v>99</v>
      </c>
      <c r="K38" s="58">
        <f t="shared" si="3"/>
        <v>156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760</v>
      </c>
      <c r="R38" s="58">
        <f t="shared" si="3"/>
        <v>0</v>
      </c>
      <c r="S38" s="58">
        <f t="shared" si="3"/>
        <v>160</v>
      </c>
      <c r="T38" s="58">
        <f t="shared" si="3"/>
        <v>0</v>
      </c>
      <c r="U38" s="58">
        <f t="shared" si="3"/>
        <v>310.74400000000003</v>
      </c>
      <c r="V38" s="58">
        <f t="shared" si="3"/>
        <v>0</v>
      </c>
      <c r="W38" s="58">
        <f t="shared" si="3"/>
        <v>916</v>
      </c>
      <c r="X38" s="58">
        <f t="shared" si="3"/>
        <v>25</v>
      </c>
      <c r="Y38" s="58">
        <f>+SUM(Y12,Y18,Y24:Y37)</f>
        <v>879</v>
      </c>
      <c r="Z38" s="58">
        <f>+SUM(Z12,Z18,Z24:Z37)</f>
        <v>35</v>
      </c>
      <c r="AA38" s="58">
        <f>+SUM(AA12,AA18,AA24:AA37)</f>
        <v>3350</v>
      </c>
      <c r="AB38" s="58">
        <f t="shared" ref="AB38:AN38" si="4">+SUM(AB12,AB18,AB24:AB37)</f>
        <v>0</v>
      </c>
      <c r="AC38" s="58">
        <f>+SUM(AC12,AC18,AC24:AC37)</f>
        <v>8580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17009.743999999999</v>
      </c>
      <c r="AP38" s="58">
        <f>SUM(AP12,AP18,AP24:AP37)</f>
        <v>159</v>
      </c>
      <c r="AQ38" s="58">
        <f>SUM(AO38:AP38)</f>
        <v>17168.743999999999</v>
      </c>
    </row>
    <row r="39" spans="2:43" ht="50.25" customHeight="1" x14ac:dyDescent="0.55000000000000004">
      <c r="B39" s="84" t="s">
        <v>42</v>
      </c>
      <c r="C39" s="25"/>
      <c r="D39" s="25"/>
      <c r="E39" s="25"/>
      <c r="F39" s="60"/>
      <c r="G39" s="60">
        <v>17.600000000000001</v>
      </c>
      <c r="H39" s="60"/>
      <c r="I39" s="94">
        <v>21.7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16.600000000000001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10" t="s">
        <v>64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60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AMALDONADO</cp:lastModifiedBy>
  <cp:lastPrinted>2015-06-23T19:02:20Z</cp:lastPrinted>
  <dcterms:created xsi:type="dcterms:W3CDTF">2008-10-21T17:58:04Z</dcterms:created>
  <dcterms:modified xsi:type="dcterms:W3CDTF">2015-11-23T14:33:07Z</dcterms:modified>
</cp:coreProperties>
</file>