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<sst xmlns="http://schemas.openxmlformats.org/spreadsheetml/2006/main" count="381" uniqueCount="69">
  <si>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</si>
  <si>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</si>
  <si>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</si>
  <si>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</si>
  <si>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</si>
  <si>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</si>
  <si>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</si>
  <si>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</si>
  <si>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</si>
  <si>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</si>
  <si>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</si>
  <si>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</si>
  <si>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</si>
  <si>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</si>
  <si>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</si>
  <si>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</si>
  <si>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</si>
  <si>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</si>
  <si>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</si>
  <si>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</si>
  <si>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</si>
  <si>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</si>
  <si>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</si>
  <si>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</si>
  <si>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</si>
  <si>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</si>
  <si>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</si>
  <si>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</si>
  <si>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</si>
  <si>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</si>
  <si>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</si>
  <si>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</si>
  <si>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</si>
  <si>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</si>
  <si>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</si>
  <si>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</si>
  <si>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</si>
  <si>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</si>
  <si>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</si>
  <si>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</si>
  <si>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</si>
  <si>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</si>
  <si>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</si>
  <si>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</si>
  <si>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</si>
  <si>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</si>
  <si>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</si>
  <si>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</si>
  <si>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</si>
  <si>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</si>
  <si>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</si>
  <si>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</si>
  <si>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</si>
  <si>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</si>
  <si>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</si>
  <si>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</si>
  <si>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</si>
  <si>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</si>
  <si>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</si>
  <si>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</si>
  <si>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</si>
  <si>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</si>
  <si>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</si>
  <si>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</si>
  <si>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</si>
  <si>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</si>
  <si>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17/06/2022</t>
  </si>
  <si>
    <t>Callao, 18 de junio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</si>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</sst>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30" sqref="M3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73" t="s">
        <v>21</v>
      </c>
      <c r="AB10" s="73"/>
      <c r="AC10" s="73" t="s">
        <v>22</v>
      </c>
      <c r="AD10" s="73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1307</v>
      </c>
      <c r="G12" s="30">
        <v>11093.38</v>
      </c>
      <c r="H12" s="30">
        <v>3332.72</v>
      </c>
      <c r="I12" s="30">
        <v>16142.2</v>
      </c>
      <c r="J12" s="30">
        <v>5785.18</v>
      </c>
      <c r="K12" s="30">
        <v>560.08000000000004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885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436.39499999999998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982.8</v>
      </c>
      <c r="AN12" s="30">
        <v>0</v>
      </c>
      <c r="AO12" s="30">
        <f>SUMIF($C$11:$AN$11,"Ind",C12:AN12)</f>
        <v>30099.855000000003</v>
      </c>
      <c r="AP12" s="30">
        <f>SUMIF($C$11:$AN$11,"I.Mad",C12:AN12)</f>
        <v>10424.9</v>
      </c>
      <c r="AQ12" s="30">
        <f>SUM(AO12:AP12)</f>
        <v>40524.755000000005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31</v>
      </c>
      <c r="G13" s="30">
        <v>47</v>
      </c>
      <c r="H13" s="30">
        <v>50</v>
      </c>
      <c r="I13" s="30">
        <v>104</v>
      </c>
      <c r="J13" s="30">
        <v>103</v>
      </c>
      <c r="K13" s="30">
        <v>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15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3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180</v>
      </c>
      <c r="AP13" s="30">
        <f>SUMIF($C$11:$AN$11,"I.Mad",C13:AN13)</f>
        <v>184</v>
      </c>
      <c r="AQ13" s="30">
        <f>SUM(AO13:AP13)</f>
        <v>364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8</v>
      </c>
      <c r="G14" s="30">
        <v>14</v>
      </c>
      <c r="H14" s="30">
        <v>6</v>
      </c>
      <c r="I14" s="30">
        <v>20</v>
      </c>
      <c r="J14" s="30">
        <v>25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6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>
        <v>3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34</v>
      </c>
      <c r="AO14" s="30">
        <f>SUMIF($C$11:$AN$11,"Ind*",C14:AN14)</f>
        <v>48</v>
      </c>
      <c r="AP14" s="30">
        <f>SUMIF($C$11:$AN$11,"I.Mad",C14:AN14)</f>
        <v>39</v>
      </c>
      <c r="AQ14" s="30">
        <f>SUM(AO14:AP14)</f>
        <v>87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17.269077469313086</v>
      </c>
      <c r="G15" s="30">
        <v>49.820056835975898</v>
      </c>
      <c r="H15" s="30">
        <v>48.480795139826981</v>
      </c>
      <c r="I15" s="30">
        <v>44.81163251577334</v>
      </c>
      <c r="J15" s="30">
        <v>52.174541163126811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34.975517592754088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>
        <v>7.6122420908979942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26.029391624016931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14</v>
      </c>
      <c r="G16" s="36">
        <v>11.5</v>
      </c>
      <c r="H16" s="36">
        <v>11.5</v>
      </c>
      <c r="I16" s="36">
        <v>11.5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>
        <v>13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2"/>
      <c r="AN23" s="38"/>
      <c r="AO23" s="38"/>
      <c r="AP23" s="38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3" t="s">
        <v>43</v>
      </c>
      <c r="C25" s="41"/>
      <c r="D25" s="44"/>
      <c r="E25" s="41"/>
      <c r="F25" s="45"/>
      <c r="G25" s="41"/>
      <c r="H25" s="41"/>
      <c r="I25" s="41"/>
      <c r="J25" s="41">
        <v>1.17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1.17</v>
      </c>
      <c r="AQ25" s="41">
        <f t="shared" si="2"/>
        <v>1.17</v>
      </c>
      <c r="AT25" s="34"/>
      <c r="AU25" s="34"/>
      <c r="AV25" s="34"/>
    </row>
    <row r="26" spans="2:48" ht="50.25" customHeight="1" x14ac:dyDescent="0.55000000000000004">
      <c r="B26" s="43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3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3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1"/>
      <c r="AC29" s="41"/>
      <c r="AD29" s="41"/>
      <c r="AE29" s="41"/>
      <c r="AF29" s="44"/>
      <c r="AG29" s="41"/>
      <c r="AH29" s="41"/>
      <c r="AI29" s="44"/>
      <c r="AJ29" s="41"/>
      <c r="AK29" s="44"/>
      <c r="AL29" s="41"/>
      <c r="AM29" s="44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49.5" customHeight="1" x14ac:dyDescent="0.55000000000000004">
      <c r="B30" s="43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4"/>
      <c r="AN30" s="44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4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4"/>
      <c r="Z40" s="44"/>
      <c r="AA40" s="44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3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1307</v>
      </c>
      <c r="G41" s="41">
        <f t="shared" si="3"/>
        <v>11093.38</v>
      </c>
      <c r="H41" s="41">
        <f t="shared" si="3"/>
        <v>3332.72</v>
      </c>
      <c r="I41" s="41">
        <f t="shared" si="3"/>
        <v>16142.2</v>
      </c>
      <c r="J41" s="41">
        <f t="shared" si="3"/>
        <v>5786.35</v>
      </c>
      <c r="K41" s="41">
        <f t="shared" si="3"/>
        <v>560.08000000000004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885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436.39499999999998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982.8</v>
      </c>
      <c r="AN41" s="41">
        <f t="shared" si="3"/>
        <v>0</v>
      </c>
      <c r="AO41" s="41">
        <f>SUM(AO12,AO18,AO24:AO37)</f>
        <v>30099.855000000003</v>
      </c>
      <c r="AP41" s="41">
        <f>SUM(AP12,AP18,AP24:AP37)</f>
        <v>10426.07</v>
      </c>
      <c r="AQ41" s="41">
        <f t="shared" si="2"/>
        <v>40525.925000000003</v>
      </c>
    </row>
    <row r="42" spans="2:43" ht="50.25" customHeight="1" x14ac:dyDescent="0.55000000000000004">
      <c r="B42" s="29" t="s">
        <v>58</v>
      </c>
      <c r="C42" s="46"/>
      <c r="D42" s="46"/>
      <c r="E42" s="46"/>
      <c r="F42" s="36"/>
      <c r="G42" s="36">
        <v>16.5</v>
      </c>
      <c r="H42" s="36"/>
      <c r="I42" s="36"/>
      <c r="J42" s="47"/>
      <c r="K42" s="47"/>
      <c r="L42" s="47"/>
      <c r="M42" s="47"/>
      <c r="N42" s="47"/>
      <c r="O42" s="47"/>
      <c r="P42" s="48"/>
      <c r="Q42" s="47"/>
      <c r="R42" s="47"/>
      <c r="S42" s="47"/>
      <c r="T42" s="47"/>
      <c r="U42" s="49"/>
      <c r="V42" s="49"/>
      <c r="W42" s="49"/>
      <c r="X42" s="49"/>
      <c r="Y42" s="49"/>
      <c r="Z42" s="49"/>
      <c r="AA42" s="49"/>
      <c r="AB42" s="49"/>
      <c r="AC42" s="30"/>
      <c r="AD42" s="49"/>
      <c r="AE42" s="36"/>
      <c r="AF42" s="49"/>
      <c r="AG42" s="36"/>
      <c r="AH42" s="49"/>
      <c r="AI42" s="49"/>
      <c r="AJ42" s="49"/>
      <c r="AK42" s="36"/>
      <c r="AL42" s="49"/>
      <c r="AM42" s="36">
        <v>14.8</v>
      </c>
      <c r="AN42" s="49"/>
      <c r="AO42" s="50"/>
      <c r="AP42" s="50"/>
      <c r="AQ42" s="51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2"/>
      <c r="G44" s="19"/>
      <c r="H44" s="19"/>
      <c r="I44" s="19"/>
      <c r="J44" s="53"/>
      <c r="K44" s="19"/>
      <c r="L44" s="19"/>
      <c r="M44" s="54"/>
      <c r="N44" s="55"/>
      <c r="O44" s="55"/>
      <c r="P44" s="19"/>
      <c r="R44" s="19"/>
      <c r="S44" s="56"/>
      <c r="T44" s="19"/>
      <c r="U44" s="5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7"/>
      <c r="G45" s="57"/>
      <c r="H45" s="19"/>
      <c r="I45" s="55"/>
      <c r="J45" s="55"/>
      <c r="K45" s="55"/>
      <c r="L45" s="55"/>
      <c r="M45" s="58"/>
      <c r="N45" s="58"/>
      <c r="O45" s="55"/>
      <c r="P45" s="19"/>
      <c r="R45" s="19"/>
      <c r="S45" s="56"/>
      <c r="T45" s="19"/>
      <c r="U45" s="56"/>
      <c r="V45" s="19"/>
      <c r="W45" s="19"/>
      <c r="X45" s="19"/>
      <c r="Y45" s="59"/>
      <c r="Z45" s="5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0" t="s">
        <v>63</v>
      </c>
      <c r="C46" s="3"/>
      <c r="G46" s="57"/>
      <c r="I46" s="55"/>
      <c r="J46" s="61"/>
      <c r="K46" s="55"/>
      <c r="L46" s="55"/>
      <c r="M46" s="62"/>
      <c r="N46" s="63"/>
      <c r="T46" s="16"/>
      <c r="U46" s="16"/>
      <c r="V46" s="16"/>
      <c r="W46" s="16"/>
      <c r="X46" s="16"/>
      <c r="Y46" s="59"/>
      <c r="Z46" s="59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2022-06-20T18:49:06Z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