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<sst xmlns="http://schemas.openxmlformats.org/spreadsheetml/2006/main" count="371" uniqueCount="69">
  <si>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</si>
  <si>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</si>
  <si>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</si>
  <si>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</si>
  <si>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</si>
  <si>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</si>
  <si>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</si>
  <si>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</si>
  <si>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</si>
  <si>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</si>
  <si>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</si>
  <si>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</si>
  <si>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</si>
  <si>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</si>
  <si>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</si>
  <si>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</si>
  <si>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</si>
  <si>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</si>
  <si>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</si>
  <si>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</si>
  <si>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</si>
  <si>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</si>
  <si>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</si>
  <si>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</si>
  <si>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</si>
  <si>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</si>
  <si>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</si>
  <si>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</si>
  <si>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</si>
  <si>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</si>
  <si>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</si>
  <si>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</si>
  <si>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</si>
  <si>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</si>
  <si>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</si>
  <si>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</si>
  <si>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</si>
  <si>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</si>
  <si>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</si>
  <si>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</si>
  <si>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</si>
  <si>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</si>
  <si>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</si>
  <si>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</si>
  <si>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</si>
  <si>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</si>
  <si>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</si>
  <si>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</si>
  <si>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</si>
  <si>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</si>
  <si>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</si>
  <si>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</si>
  <si>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</si>
  <si>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</si>
  <si>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</si>
  <si>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</si>
  <si>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</si>
  <si>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</si>
  <si>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</si>
  <si>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</si>
  <si>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</si>
  <si>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</si>
  <si>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</si>
  <si>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</si>
  <si>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</si>
  <si>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</si>
  <si>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 18 de junio del 2021</t>
  </si>
  <si>
    <t xml:space="preserve">        Fecha  : 17/06/2021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</si>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</sst>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H1" zoomScale="23" zoomScaleNormal="23" workbookViewId="0">
      <selection activeCell="N23" sqref="N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7" t="s">
        <v>10</v>
      </c>
      <c r="D10" s="77"/>
      <c r="E10" s="77" t="s">
        <v>11</v>
      </c>
      <c r="F10" s="77"/>
      <c r="G10" s="77" t="s">
        <v>12</v>
      </c>
      <c r="H10" s="77"/>
      <c r="I10" s="77" t="s">
        <v>13</v>
      </c>
      <c r="J10" s="77"/>
      <c r="K10" s="77" t="s">
        <v>14</v>
      </c>
      <c r="L10" s="77"/>
      <c r="M10" s="77" t="s">
        <v>15</v>
      </c>
      <c r="N10" s="77"/>
      <c r="O10" s="77" t="s">
        <v>16</v>
      </c>
      <c r="P10" s="77"/>
      <c r="Q10" s="77" t="s">
        <v>17</v>
      </c>
      <c r="R10" s="77"/>
      <c r="S10" s="77" t="s">
        <v>18</v>
      </c>
      <c r="T10" s="77"/>
      <c r="U10" s="77" t="s">
        <v>19</v>
      </c>
      <c r="V10" s="77"/>
      <c r="W10" s="77" t="s">
        <v>20</v>
      </c>
      <c r="X10" s="77"/>
      <c r="Y10" s="78" t="s">
        <v>21</v>
      </c>
      <c r="Z10" s="78"/>
      <c r="AA10" s="77" t="s">
        <v>22</v>
      </c>
      <c r="AB10" s="77"/>
      <c r="AC10" s="77" t="s">
        <v>23</v>
      </c>
      <c r="AD10" s="77"/>
      <c r="AE10" s="77" t="s">
        <v>24</v>
      </c>
      <c r="AF10" s="77"/>
      <c r="AG10" s="77" t="s">
        <v>25</v>
      </c>
      <c r="AH10" s="77"/>
      <c r="AI10" s="77" t="s">
        <v>26</v>
      </c>
      <c r="AJ10" s="77"/>
      <c r="AK10" s="77" t="s">
        <v>27</v>
      </c>
      <c r="AL10" s="77"/>
      <c r="AM10" s="77" t="s">
        <v>28</v>
      </c>
      <c r="AN10" s="77"/>
      <c r="AO10" s="79" t="s">
        <v>29</v>
      </c>
      <c r="AP10" s="79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30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3630</v>
      </c>
      <c r="F12" s="34">
        <v>0</v>
      </c>
      <c r="G12" s="34">
        <v>13345.810000000003</v>
      </c>
      <c r="H12" s="34">
        <v>1633.8349999999998</v>
      </c>
      <c r="I12" s="34">
        <v>6408.89</v>
      </c>
      <c r="J12" s="34">
        <v>854.16</v>
      </c>
      <c r="K12" s="34">
        <v>1207.4100000000001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580.96499999999992</v>
      </c>
      <c r="R12" s="34">
        <v>0</v>
      </c>
      <c r="S12" s="34">
        <v>2356.4899999999998</v>
      </c>
      <c r="T12" s="34">
        <v>0</v>
      </c>
      <c r="U12" s="34">
        <v>776.53500000000008</v>
      </c>
      <c r="V12" s="34">
        <v>536.81999999999994</v>
      </c>
      <c r="W12" s="34">
        <v>0</v>
      </c>
      <c r="X12" s="34">
        <v>0</v>
      </c>
      <c r="Y12" s="34">
        <v>235.07999999999998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1206.82</v>
      </c>
      <c r="AN12" s="34">
        <v>227.70500000000004</v>
      </c>
      <c r="AO12" s="34">
        <f>SUMIF($C$11:$AN$11,"Ind",C12:AN12)</f>
        <v>29748.000000000004</v>
      </c>
      <c r="AP12" s="34">
        <f>SUMIF($C$11:$AN$11,"I.Mad",C12:AN12)</f>
        <v>3252.5199999999995</v>
      </c>
      <c r="AQ12" s="34">
        <f>SUM(AO12:AP12)</f>
        <v>33000.520000000004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>
        <v>14</v>
      </c>
      <c r="F13" s="34" t="s">
        <v>35</v>
      </c>
      <c r="G13" s="34">
        <v>55</v>
      </c>
      <c r="H13" s="34">
        <v>25</v>
      </c>
      <c r="I13" s="34">
        <v>24</v>
      </c>
      <c r="J13" s="34">
        <v>11</v>
      </c>
      <c r="K13" s="34">
        <v>4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>
        <v>5</v>
      </c>
      <c r="R13" s="34" t="s">
        <v>35</v>
      </c>
      <c r="S13" s="34">
        <v>17</v>
      </c>
      <c r="T13" s="34" t="s">
        <v>35</v>
      </c>
      <c r="U13" s="34">
        <v>4</v>
      </c>
      <c r="V13" s="34">
        <v>8</v>
      </c>
      <c r="W13" s="34" t="s">
        <v>35</v>
      </c>
      <c r="X13" s="34" t="s">
        <v>35</v>
      </c>
      <c r="Y13" s="34">
        <v>3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>
        <v>13</v>
      </c>
      <c r="AN13" s="34">
        <v>3</v>
      </c>
      <c r="AO13" s="34">
        <f>SUMIF($C$11:$AN$11,"Ind*",C13:AN13)</f>
        <v>139</v>
      </c>
      <c r="AP13" s="34">
        <f>SUMIF($C$11:$AN$11,"I.Mad",C13:AN13)</f>
        <v>47</v>
      </c>
      <c r="AQ13" s="34">
        <f>SUM(AO13:AP13)</f>
        <v>186</v>
      </c>
      <c r="AS13" s="35"/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68</v>
      </c>
      <c r="F14" s="34" t="s">
        <v>35</v>
      </c>
      <c r="G14" s="34">
        <v>10</v>
      </c>
      <c r="H14" s="34">
        <v>1</v>
      </c>
      <c r="I14" s="34">
        <v>9</v>
      </c>
      <c r="J14" s="34">
        <v>4</v>
      </c>
      <c r="K14" s="34" t="s">
        <v>68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>
        <v>4</v>
      </c>
      <c r="R14" s="34" t="s">
        <v>35</v>
      </c>
      <c r="S14" s="34">
        <v>8</v>
      </c>
      <c r="T14" s="34" t="s">
        <v>35</v>
      </c>
      <c r="U14" s="34">
        <v>2</v>
      </c>
      <c r="V14" s="34">
        <v>5</v>
      </c>
      <c r="W14" s="34" t="s">
        <v>35</v>
      </c>
      <c r="X14" s="34" t="s">
        <v>35</v>
      </c>
      <c r="Y14" s="34">
        <v>2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>
        <v>4</v>
      </c>
      <c r="AN14" s="34">
        <v>2</v>
      </c>
      <c r="AO14" s="34">
        <f>SUMIF($C$11:$AN$11,"Ind*",C14:AN14)</f>
        <v>39</v>
      </c>
      <c r="AP14" s="34">
        <f>SUMIF($C$11:$AN$11,"I.Mad",C14:AN14)</f>
        <v>12</v>
      </c>
      <c r="AQ14" s="34">
        <f>SUM(AO14:AP14)</f>
        <v>51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>
        <v>32.052237085971861</v>
      </c>
      <c r="H15" s="34">
        <v>38.271604938271601</v>
      </c>
      <c r="I15" s="34">
        <v>29.459060821677692</v>
      </c>
      <c r="J15" s="34">
        <v>55.64885794725177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>
        <v>36.629143842896319</v>
      </c>
      <c r="R15" s="34" t="s">
        <v>35</v>
      </c>
      <c r="S15" s="34">
        <v>36.980545581565401</v>
      </c>
      <c r="T15" s="34" t="s">
        <v>35</v>
      </c>
      <c r="U15" s="34">
        <v>43.699876327815701</v>
      </c>
      <c r="V15" s="34">
        <v>30.582710874015469</v>
      </c>
      <c r="W15" s="34" t="s">
        <v>35</v>
      </c>
      <c r="X15" s="34" t="s">
        <v>35</v>
      </c>
      <c r="Y15" s="34">
        <v>10.866405778121129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>
        <v>16.264271728728286</v>
      </c>
      <c r="AN15" s="34">
        <v>13.053040126696411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>
        <v>12</v>
      </c>
      <c r="H16" s="40">
        <v>12</v>
      </c>
      <c r="I16" s="40">
        <v>12</v>
      </c>
      <c r="J16" s="40">
        <v>11.5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>
        <v>12.5</v>
      </c>
      <c r="R16" s="40" t="s">
        <v>35</v>
      </c>
      <c r="S16" s="40">
        <v>12</v>
      </c>
      <c r="T16" s="40" t="s">
        <v>35</v>
      </c>
      <c r="U16" s="40">
        <v>11.5</v>
      </c>
      <c r="V16" s="40">
        <v>13</v>
      </c>
      <c r="W16" s="40" t="s">
        <v>35</v>
      </c>
      <c r="X16" s="40" t="s">
        <v>35</v>
      </c>
      <c r="Y16" s="40">
        <v>13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>
        <v>12.5</v>
      </c>
      <c r="AN16" s="40">
        <v>13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55000000000000004">
      <c r="B17" s="41" t="s">
        <v>39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2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2"/>
      <c r="AP17" s="42"/>
      <c r="AQ17" s="45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 t="s">
        <v>35</v>
      </c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8"/>
      <c r="AN23" s="42"/>
      <c r="AO23" s="42"/>
      <c r="AP23" s="42"/>
      <c r="AQ23" s="45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49" t="s">
        <v>44</v>
      </c>
      <c r="C25" s="46"/>
      <c r="D25" s="50"/>
      <c r="E25" s="46"/>
      <c r="F25" s="51"/>
      <c r="G25" s="46"/>
      <c r="H25" s="46"/>
      <c r="I25" s="46">
        <v>1.98</v>
      </c>
      <c r="J25" s="50">
        <v>0.24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1.98</v>
      </c>
      <c r="AP25" s="34">
        <f t="shared" si="1"/>
        <v>0.24</v>
      </c>
      <c r="AQ25" s="46">
        <f t="shared" si="2"/>
        <v>2.2199999999999998</v>
      </c>
      <c r="AT25" s="38"/>
      <c r="AU25" s="38"/>
      <c r="AV25" s="38"/>
    </row>
    <row r="26" spans="2:48" ht="50.25" customHeight="1" x14ac:dyDescent="0.55000000000000004">
      <c r="B26" s="49" t="s">
        <v>45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49" t="s">
        <v>46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71"/>
      <c r="Z27" s="34"/>
      <c r="AA27" s="34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49" t="s">
        <v>47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71"/>
      <c r="Z28" s="34"/>
      <c r="AA28" s="34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71"/>
      <c r="Z29" s="34"/>
      <c r="AA29" s="34"/>
      <c r="AB29" s="46"/>
      <c r="AC29" s="46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49" t="s">
        <v>48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71"/>
      <c r="Z30" s="34"/>
      <c r="AA30" s="34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72"/>
      <c r="Z31" s="40"/>
      <c r="AA31" s="40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51</v>
      </c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53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34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56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49" t="s">
        <v>59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3630</v>
      </c>
      <c r="F41" s="46">
        <f t="shared" si="3"/>
        <v>0</v>
      </c>
      <c r="G41" s="46">
        <f t="shared" si="3"/>
        <v>13345.810000000003</v>
      </c>
      <c r="H41" s="46">
        <f t="shared" si="3"/>
        <v>1633.8349999999998</v>
      </c>
      <c r="I41" s="46">
        <f t="shared" si="3"/>
        <v>6410.87</v>
      </c>
      <c r="J41" s="46">
        <f t="shared" si="3"/>
        <v>854.4</v>
      </c>
      <c r="K41" s="46">
        <f t="shared" si="3"/>
        <v>1207.4100000000001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580.96499999999992</v>
      </c>
      <c r="R41" s="46">
        <f t="shared" si="3"/>
        <v>0</v>
      </c>
      <c r="S41" s="46">
        <f t="shared" si="3"/>
        <v>2356.4899999999998</v>
      </c>
      <c r="T41" s="46">
        <f t="shared" si="3"/>
        <v>0</v>
      </c>
      <c r="U41" s="46">
        <f t="shared" si="3"/>
        <v>776.53500000000008</v>
      </c>
      <c r="V41" s="46">
        <f t="shared" si="3"/>
        <v>536.81999999999994</v>
      </c>
      <c r="W41" s="46">
        <f t="shared" si="3"/>
        <v>0</v>
      </c>
      <c r="X41" s="46">
        <f t="shared" si="3"/>
        <v>0</v>
      </c>
      <c r="Y41" s="46">
        <f t="shared" si="3"/>
        <v>235.07999999999998</v>
      </c>
      <c r="Z41" s="46">
        <f t="shared" si="3"/>
        <v>0</v>
      </c>
      <c r="AA41" s="46">
        <f t="shared" si="3"/>
        <v>0</v>
      </c>
      <c r="AB41" s="46">
        <f t="shared" si="3"/>
        <v>0</v>
      </c>
      <c r="AC41" s="46">
        <f t="shared" si="3"/>
        <v>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1206.82</v>
      </c>
      <c r="AN41" s="46">
        <f t="shared" si="3"/>
        <v>227.70500000000004</v>
      </c>
      <c r="AO41" s="46">
        <f>SUM(AO12,AO18,AO24:AO37)</f>
        <v>29749.980000000003</v>
      </c>
      <c r="AP41" s="46">
        <f>SUM(AP12,AP18,AP24:AP37)</f>
        <v>3252.7599999999993</v>
      </c>
      <c r="AQ41" s="46">
        <f t="shared" si="2"/>
        <v>33002.740000000005</v>
      </c>
    </row>
    <row r="42" spans="2:43" ht="50.25" customHeight="1" x14ac:dyDescent="0.55000000000000004">
      <c r="B42" s="33" t="s">
        <v>60</v>
      </c>
      <c r="C42" s="52"/>
      <c r="D42" s="52"/>
      <c r="E42" s="52"/>
      <c r="F42" s="40"/>
      <c r="G42" s="40">
        <v>19.100000000000001</v>
      </c>
      <c r="H42" s="40"/>
      <c r="I42" s="40"/>
      <c r="J42" s="53"/>
      <c r="K42" s="53"/>
      <c r="L42" s="53"/>
      <c r="M42" s="53"/>
      <c r="N42" s="53"/>
      <c r="O42" s="53"/>
      <c r="P42" s="54"/>
      <c r="Q42" s="53"/>
      <c r="R42" s="53"/>
      <c r="S42" s="53"/>
      <c r="T42" s="53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55"/>
      <c r="AO42" s="56"/>
      <c r="AP42" s="56"/>
      <c r="AQ42" s="57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8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63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65"/>
      <c r="Z45" s="65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6" t="s">
        <v>65</v>
      </c>
      <c r="C46" s="3"/>
      <c r="I46" s="61"/>
      <c r="J46" s="61"/>
      <c r="K46" s="61"/>
      <c r="L46" s="61"/>
      <c r="M46" s="67"/>
      <c r="N46" s="68"/>
      <c r="T46" s="16"/>
      <c r="U46" s="16"/>
      <c r="V46" s="16"/>
      <c r="W46" s="16"/>
      <c r="X46" s="16"/>
      <c r="Y46" s="65"/>
      <c r="Z46" s="65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2021-06-18T17:12:03Z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