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<sst xmlns="http://schemas.openxmlformats.org/spreadsheetml/2006/main" count="363" uniqueCount="69">
  <si>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</si>
  <si>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</si>
  <si>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</si>
  <si>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</si>
  <si>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</si>
  <si>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</si>
  <si>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</si>
  <si>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</si>
  <si>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</si>
  <si>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</si>
  <si>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</si>
  <si>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</si>
  <si>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</si>
  <si>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</si>
  <si>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</si>
  <si>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</si>
  <si>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</si>
  <si>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</si>
  <si>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</si>
  <si>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</si>
  <si>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</si>
  <si>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</si>
  <si>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</si>
  <si>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</si>
  <si>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</si>
  <si>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</si>
  <si>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</si>
  <si>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</si>
  <si>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</si>
  <si>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</si>
  <si>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</si>
  <si>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</si>
  <si>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</si>
  <si>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</si>
  <si>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</si>
  <si>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</si>
  <si>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</si>
  <si>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</si>
  <si>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</si>
  <si>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</si>
  <si>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</si>
  <si>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</si>
  <si>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</si>
  <si>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</si>
  <si>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</si>
  <si>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</si>
  <si>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</si>
  <si>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</si>
  <si>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</si>
  <si>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</si>
  <si>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</si>
  <si>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</si>
  <si>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</si>
  <si>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</si>
  <si>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</si>
  <si>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</si>
  <si>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</si>
  <si>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</si>
  <si>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</si>
  <si>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</si>
  <si>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</si>
  <si>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</si>
  <si>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</si>
  <si>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</si>
  <si>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</si>
  <si>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</si>
  <si>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</si>
  <si>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 xml:space="preserve">        Fecha  : 17/05/2024</t>
  </si>
  <si>
    <t>Callao,20 de 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</si>
</sst>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B7" zoomScale="22" zoomScaleNormal="22" workbookViewId="0">
      <selection activeCell="AX14" sqref="AX14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67</v>
      </c>
      <c r="AP8" s="59"/>
      <c r="AQ8" s="59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2668.9250000000002</v>
      </c>
      <c r="F12" s="24">
        <v>0</v>
      </c>
      <c r="G12" s="24">
        <v>17122.02</v>
      </c>
      <c r="H12" s="24">
        <v>1588.43</v>
      </c>
      <c r="I12" s="24">
        <v>21640.22</v>
      </c>
      <c r="J12" s="24">
        <v>3604.4450000000002</v>
      </c>
      <c r="K12" s="24">
        <v>1141.7850000000001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560.07000000000005</v>
      </c>
      <c r="R12" s="24">
        <v>0</v>
      </c>
      <c r="S12" s="24">
        <v>371.96499999999997</v>
      </c>
      <c r="T12" s="24">
        <v>114.17</v>
      </c>
      <c r="U12" s="24">
        <v>472.185</v>
      </c>
      <c r="V12" s="24">
        <v>377.61500000000001</v>
      </c>
      <c r="W12" s="24">
        <v>394.55500000000001</v>
      </c>
      <c r="X12" s="24">
        <v>0</v>
      </c>
      <c r="Y12" s="24">
        <v>1427.5450000000001</v>
      </c>
      <c r="Z12" s="24">
        <v>0</v>
      </c>
      <c r="AA12" s="24">
        <v>4986.0050000000001</v>
      </c>
      <c r="AB12" s="24">
        <v>0</v>
      </c>
      <c r="AC12" s="24">
        <v>3123.08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53908.354999999996</v>
      </c>
      <c r="AP12" s="24">
        <f>SUMIF($C$11:$AN$11,"I.Mad",C12:AN12)</f>
        <v>5684.66</v>
      </c>
      <c r="AQ12" s="24">
        <f>SUM(AO12:AP12)</f>
        <v>59593.014999999999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8</v>
      </c>
      <c r="F13" s="24" t="s">
        <v>33</v>
      </c>
      <c r="G13" s="24">
        <v>55</v>
      </c>
      <c r="H13" s="24">
        <v>30</v>
      </c>
      <c r="I13" s="24">
        <v>77</v>
      </c>
      <c r="J13" s="24">
        <v>53</v>
      </c>
      <c r="K13" s="24">
        <v>5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3</v>
      </c>
      <c r="R13" s="24" t="s">
        <v>33</v>
      </c>
      <c r="S13" s="24">
        <v>9</v>
      </c>
      <c r="T13" s="24">
        <v>3</v>
      </c>
      <c r="U13" s="24">
        <v>3</v>
      </c>
      <c r="V13" s="24">
        <v>8</v>
      </c>
      <c r="W13" s="24">
        <v>3</v>
      </c>
      <c r="X13" s="24" t="s">
        <v>33</v>
      </c>
      <c r="Y13" s="24">
        <v>9</v>
      </c>
      <c r="Z13" s="24" t="s">
        <v>33</v>
      </c>
      <c r="AA13" s="24">
        <v>26</v>
      </c>
      <c r="AB13" s="24" t="s">
        <v>33</v>
      </c>
      <c r="AC13" s="24">
        <v>11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209</v>
      </c>
      <c r="AP13" s="24">
        <f>SUMIF($C$11:$AN$11,"I.Mad",C13:AN13)</f>
        <v>94</v>
      </c>
      <c r="AQ13" s="24">
        <f>SUM(AO13:AP13)</f>
        <v>303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3</v>
      </c>
      <c r="F14" s="24" t="s">
        <v>33</v>
      </c>
      <c r="G14" s="24">
        <v>9</v>
      </c>
      <c r="H14" s="24">
        <v>1</v>
      </c>
      <c r="I14" s="24">
        <v>6</v>
      </c>
      <c r="J14" s="24" t="s">
        <v>64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3</v>
      </c>
      <c r="R14" s="24" t="s">
        <v>33</v>
      </c>
      <c r="S14" s="24">
        <v>5</v>
      </c>
      <c r="T14" s="24">
        <v>1</v>
      </c>
      <c r="U14" s="24" t="s">
        <v>64</v>
      </c>
      <c r="V14" s="24">
        <v>4</v>
      </c>
      <c r="W14" s="24">
        <v>3</v>
      </c>
      <c r="X14" s="24" t="s">
        <v>33</v>
      </c>
      <c r="Y14" s="24"/>
      <c r="Z14" s="24" t="s">
        <v>33</v>
      </c>
      <c r="AA14" s="24">
        <v>8</v>
      </c>
      <c r="AB14" s="24" t="s">
        <v>33</v>
      </c>
      <c r="AC14" s="24">
        <v>4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41</v>
      </c>
      <c r="AP14" s="24">
        <f>SUMIF($C$11:$AN$11,"I.Mad",C14:AN14)</f>
        <v>6</v>
      </c>
      <c r="AQ14" s="24">
        <f>SUM(AO14:AP14)</f>
        <v>47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5.7157837284042996</v>
      </c>
      <c r="F15" s="24" t="s">
        <v>33</v>
      </c>
      <c r="G15" s="24">
        <v>2.3826269561250699</v>
      </c>
      <c r="H15" s="24">
        <v>35.087719298247599</v>
      </c>
      <c r="I15" s="24">
        <v>15.5709766707841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15.470381144928</v>
      </c>
      <c r="R15" s="24" t="s">
        <v>33</v>
      </c>
      <c r="S15" s="24">
        <v>19.4905987335354</v>
      </c>
      <c r="T15" s="24">
        <v>13.888888888837901</v>
      </c>
      <c r="U15" s="24" t="s">
        <v>33</v>
      </c>
      <c r="V15" s="24">
        <v>9.3904473400568893</v>
      </c>
      <c r="W15" s="24">
        <v>9</v>
      </c>
      <c r="X15" s="24" t="s">
        <v>33</v>
      </c>
      <c r="Y15" s="24"/>
      <c r="Z15" s="24" t="s">
        <v>33</v>
      </c>
      <c r="AA15" s="24">
        <v>81.768572172521004</v>
      </c>
      <c r="AB15" s="24" t="s">
        <v>33</v>
      </c>
      <c r="AC15" s="24">
        <v>91.667472516635499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13</v>
      </c>
      <c r="F16" s="27" t="s">
        <v>33</v>
      </c>
      <c r="G16" s="27">
        <v>13.5</v>
      </c>
      <c r="H16" s="27">
        <v>13.5</v>
      </c>
      <c r="I16" s="27">
        <v>12.5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12.5</v>
      </c>
      <c r="R16" s="27" t="s">
        <v>33</v>
      </c>
      <c r="S16" s="27">
        <v>12.5</v>
      </c>
      <c r="T16" s="27">
        <v>12.5</v>
      </c>
      <c r="U16" s="27" t="s">
        <v>33</v>
      </c>
      <c r="V16" s="27">
        <v>12.5</v>
      </c>
      <c r="W16" s="27">
        <v>13</v>
      </c>
      <c r="X16" s="27" t="s">
        <v>33</v>
      </c>
      <c r="Y16" s="27"/>
      <c r="Z16" s="27" t="s">
        <v>33</v>
      </c>
      <c r="AA16" s="27">
        <v>10.5</v>
      </c>
      <c r="AB16" s="27" t="s">
        <v>33</v>
      </c>
      <c r="AC16" s="27">
        <v>10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29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29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>
        <v>0.7248</v>
      </c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0.7248</v>
      </c>
      <c r="AP30" s="24">
        <f t="shared" si="1"/>
        <v>0</v>
      </c>
      <c r="AQ30" s="32">
        <f t="shared" si="2"/>
        <v>0.7248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2668.9250000000002</v>
      </c>
      <c r="F41" s="32">
        <f t="shared" si="3"/>
        <v>0</v>
      </c>
      <c r="G41" s="32">
        <f t="shared" si="3"/>
        <v>17122.02</v>
      </c>
      <c r="H41" s="32">
        <f>+SUM(H24:H40,H18,H12)</f>
        <v>1588.43</v>
      </c>
      <c r="I41" s="32">
        <f>+SUM(I24:I40,I18,I12)</f>
        <v>21640.22</v>
      </c>
      <c r="J41" s="32">
        <f t="shared" si="3"/>
        <v>3604.4450000000002</v>
      </c>
      <c r="K41" s="32">
        <f t="shared" si="3"/>
        <v>1141.7850000000001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560.07000000000005</v>
      </c>
      <c r="R41" s="32">
        <f t="shared" si="3"/>
        <v>0</v>
      </c>
      <c r="S41" s="32">
        <f t="shared" si="3"/>
        <v>371.96499999999997</v>
      </c>
      <c r="T41" s="32">
        <f t="shared" si="3"/>
        <v>114.17</v>
      </c>
      <c r="U41" s="32">
        <f t="shared" si="3"/>
        <v>472.185</v>
      </c>
      <c r="V41" s="32">
        <f t="shared" si="3"/>
        <v>377.61500000000001</v>
      </c>
      <c r="W41" s="32">
        <f t="shared" si="3"/>
        <v>394.55500000000001</v>
      </c>
      <c r="X41" s="32">
        <f t="shared" si="3"/>
        <v>0</v>
      </c>
      <c r="Y41" s="32">
        <f t="shared" si="3"/>
        <v>1427.5450000000001</v>
      </c>
      <c r="Z41" s="32">
        <f t="shared" si="3"/>
        <v>0</v>
      </c>
      <c r="AA41" s="32">
        <f>+SUM(AA24:AA40,AA18,C12)</f>
        <v>0.7248</v>
      </c>
      <c r="AB41" s="32">
        <f t="shared" si="3"/>
        <v>0</v>
      </c>
      <c r="AC41" s="32">
        <f t="shared" si="3"/>
        <v>3123.08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53909.0798</v>
      </c>
      <c r="AP41" s="32">
        <f>SUM(AP12,AP18,AP24:AP37)</f>
        <v>5684.66</v>
      </c>
      <c r="AQ41" s="32">
        <f t="shared" si="2"/>
        <v>59593.739799999996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2024-05-20T20:13:57Z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