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Q37" i="1" s="1"/>
  <c r="AO37" i="1"/>
  <c r="AP36" i="1"/>
  <c r="AO36" i="1"/>
  <c r="AQ36" i="1" s="1"/>
  <c r="AP35" i="1"/>
  <c r="AO35" i="1"/>
  <c r="AQ35" i="1" s="1"/>
  <c r="AQ34" i="1"/>
  <c r="AP34" i="1"/>
  <c r="AO34" i="1"/>
  <c r="AQ33" i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Q29" i="1" s="1"/>
  <c r="AO29" i="1"/>
  <c r="AP28" i="1"/>
  <c r="AQ28" i="1" s="1"/>
  <c r="AO28" i="1"/>
  <c r="AP27" i="1"/>
  <c r="AO27" i="1"/>
  <c r="AQ27" i="1" s="1"/>
  <c r="AQ26" i="1"/>
  <c r="AP26" i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P41" i="1" l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<sst xmlns="http://schemas.openxmlformats.org/spreadsheetml/2006/main" count="379" uniqueCount="69">
  <si>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</si>
  <si>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</si>
  <si>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</si>
  <si>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</si>
  <si>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</si>
  <si>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</si>
  <si>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</si>
  <si>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</si>
  <si>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</si>
  <si>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</si>
  <si>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</si>
  <si>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</si>
  <si>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</si>
  <si>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</si>
  <si>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</si>
  <si>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</si>
  <si>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</si>
  <si>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</si>
  <si>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</si>
  <si>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</si>
  <si>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</si>
  <si>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</si>
  <si>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</si>
  <si>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</si>
  <si>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</si>
  <si>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</si>
  <si>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</si>
  <si>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</si>
  <si>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</si>
  <si>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</si>
  <si>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</si>
  <si>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</si>
  <si>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</si>
  <si>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</si>
  <si>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</si>
  <si>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</si>
  <si>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</si>
  <si>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</si>
  <si>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</si>
  <si>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</si>
  <si>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</si>
  <si>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</si>
  <si>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</si>
  <si>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</si>
  <si>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</si>
  <si>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</si>
  <si>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</si>
  <si>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</si>
  <si>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</si>
  <si>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</si>
  <si>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</si>
  <si>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</si>
  <si>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</si>
  <si>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</si>
  <si>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</si>
  <si>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</si>
  <si>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</si>
  <si>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</si>
  <si>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</si>
  <si>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</si>
  <si>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</si>
  <si>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</si>
  <si>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</si>
  <si>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</si>
  <si>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</si>
  <si>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</si>
  <si>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17/05/2021</t>
  </si>
  <si>
    <t>Callao, 18 de mayo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</si>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</sst>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I1" zoomScale="23" zoomScaleNormal="23" workbookViewId="0">
      <selection activeCell="N19" sqref="N1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3.28515625" style="1" customWidth="1"/>
    <col min="26" max="26" width="30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6" t="s">
        <v>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2:48" ht="45" customHeight="1" x14ac:dyDescent="0.5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8" t="s">
        <v>5</v>
      </c>
      <c r="AN6" s="78"/>
      <c r="AO6" s="78"/>
      <c r="AP6" s="78"/>
      <c r="AQ6" s="7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9"/>
      <c r="AP7" s="79"/>
      <c r="AQ7" s="7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8" t="s">
        <v>66</v>
      </c>
      <c r="AP8" s="78"/>
      <c r="AQ8" s="78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3" t="s">
        <v>10</v>
      </c>
      <c r="D10" s="73"/>
      <c r="E10" s="73" t="s">
        <v>11</v>
      </c>
      <c r="F10" s="73"/>
      <c r="G10" s="73" t="s">
        <v>12</v>
      </c>
      <c r="H10" s="73"/>
      <c r="I10" s="73" t="s">
        <v>13</v>
      </c>
      <c r="J10" s="73"/>
      <c r="K10" s="73" t="s">
        <v>14</v>
      </c>
      <c r="L10" s="73"/>
      <c r="M10" s="73" t="s">
        <v>15</v>
      </c>
      <c r="N10" s="73"/>
      <c r="O10" s="73" t="s">
        <v>16</v>
      </c>
      <c r="P10" s="73"/>
      <c r="Q10" s="73" t="s">
        <v>17</v>
      </c>
      <c r="R10" s="73"/>
      <c r="S10" s="73" t="s">
        <v>18</v>
      </c>
      <c r="T10" s="73"/>
      <c r="U10" s="73" t="s">
        <v>19</v>
      </c>
      <c r="V10" s="73"/>
      <c r="W10" s="73" t="s">
        <v>20</v>
      </c>
      <c r="X10" s="73"/>
      <c r="Y10" s="75" t="s">
        <v>21</v>
      </c>
      <c r="Z10" s="75"/>
      <c r="AA10" s="73" t="s">
        <v>22</v>
      </c>
      <c r="AB10" s="73"/>
      <c r="AC10" s="73" t="s">
        <v>23</v>
      </c>
      <c r="AD10" s="73"/>
      <c r="AE10" s="73" t="s">
        <v>24</v>
      </c>
      <c r="AF10" s="73"/>
      <c r="AG10" s="73" t="s">
        <v>25</v>
      </c>
      <c r="AH10" s="73"/>
      <c r="AI10" s="73" t="s">
        <v>26</v>
      </c>
      <c r="AJ10" s="73"/>
      <c r="AK10" s="73" t="s">
        <v>27</v>
      </c>
      <c r="AL10" s="73"/>
      <c r="AM10" s="73" t="s">
        <v>28</v>
      </c>
      <c r="AN10" s="73"/>
      <c r="AO10" s="74" t="s">
        <v>29</v>
      </c>
      <c r="AP10" s="74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0</v>
      </c>
      <c r="G12" s="36">
        <v>371.97</v>
      </c>
      <c r="H12" s="36">
        <v>0</v>
      </c>
      <c r="I12" s="36">
        <v>11184.02</v>
      </c>
      <c r="J12" s="36">
        <v>241.21</v>
      </c>
      <c r="K12" s="36">
        <v>984.91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460.90499999999997</v>
      </c>
      <c r="T12" s="36">
        <v>478.35</v>
      </c>
      <c r="U12" s="36">
        <v>0</v>
      </c>
      <c r="V12" s="36">
        <v>0</v>
      </c>
      <c r="W12" s="36">
        <v>1970</v>
      </c>
      <c r="X12" s="36">
        <v>0</v>
      </c>
      <c r="Y12" s="36">
        <v>4313.079999999999</v>
      </c>
      <c r="Z12" s="36">
        <v>671.31500000000005</v>
      </c>
      <c r="AA12" s="36">
        <v>3066.79</v>
      </c>
      <c r="AB12" s="36">
        <v>0</v>
      </c>
      <c r="AC12" s="36">
        <v>2183.7952986824575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24535.470298682456</v>
      </c>
      <c r="AP12" s="36">
        <f>SUMIF($C$11:$AN$11,"I.Mad",C12:AN12)</f>
        <v>1390.875</v>
      </c>
      <c r="AQ12" s="36">
        <f>SUM(AO12:AP12)</f>
        <v>25926.345298682456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 t="s">
        <v>35</v>
      </c>
      <c r="G13" s="36">
        <v>1</v>
      </c>
      <c r="H13" s="36" t="s">
        <v>35</v>
      </c>
      <c r="I13" s="36">
        <v>40</v>
      </c>
      <c r="J13" s="36">
        <v>3</v>
      </c>
      <c r="K13" s="36">
        <v>2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>
        <v>3</v>
      </c>
      <c r="T13" s="36">
        <v>12</v>
      </c>
      <c r="U13" s="36" t="s">
        <v>35</v>
      </c>
      <c r="V13" s="36" t="s">
        <v>35</v>
      </c>
      <c r="W13" s="36">
        <v>8</v>
      </c>
      <c r="X13" s="36" t="s">
        <v>35</v>
      </c>
      <c r="Y13" s="36">
        <v>34</v>
      </c>
      <c r="Z13" s="36">
        <v>9</v>
      </c>
      <c r="AA13" s="36">
        <v>16</v>
      </c>
      <c r="AB13" s="36" t="s">
        <v>35</v>
      </c>
      <c r="AC13" s="36">
        <v>11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115</v>
      </c>
      <c r="AP13" s="36">
        <f>SUMIF($C$11:$AN$11,"I.Mad",C13:AN13)</f>
        <v>24</v>
      </c>
      <c r="AQ13" s="36">
        <f>SUM(AO13:AP13)</f>
        <v>139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 t="s">
        <v>35</v>
      </c>
      <c r="G14" s="36">
        <v>1</v>
      </c>
      <c r="H14" s="36" t="s">
        <v>35</v>
      </c>
      <c r="I14" s="36">
        <v>14</v>
      </c>
      <c r="J14" s="36" t="s">
        <v>68</v>
      </c>
      <c r="K14" s="36" t="s">
        <v>68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>
        <v>1</v>
      </c>
      <c r="T14" s="36">
        <v>5</v>
      </c>
      <c r="U14" s="36" t="s">
        <v>35</v>
      </c>
      <c r="V14" s="36" t="s">
        <v>35</v>
      </c>
      <c r="W14" s="36">
        <v>5</v>
      </c>
      <c r="X14" s="36" t="s">
        <v>35</v>
      </c>
      <c r="Y14" s="36">
        <v>5</v>
      </c>
      <c r="Z14" s="36">
        <v>4</v>
      </c>
      <c r="AA14" s="36">
        <v>4</v>
      </c>
      <c r="AB14" s="36" t="s">
        <v>35</v>
      </c>
      <c r="AC14" s="36">
        <v>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35</v>
      </c>
      <c r="AP14" s="36">
        <f>SUMIF($C$11:$AN$11,"I.Mad",C14:AN14)</f>
        <v>9</v>
      </c>
      <c r="AQ14" s="36">
        <f>SUM(AO14:AP14)</f>
        <v>44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 t="s">
        <v>35</v>
      </c>
      <c r="G15" s="36">
        <v>5.0632911392405049</v>
      </c>
      <c r="H15" s="36" t="s">
        <v>35</v>
      </c>
      <c r="I15" s="36">
        <v>13.456545435836896</v>
      </c>
      <c r="J15" s="36" t="s">
        <v>35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>
        <v>36.563876651982383</v>
      </c>
      <c r="T15" s="36">
        <v>36.018805019351205</v>
      </c>
      <c r="U15" s="36" t="s">
        <v>35</v>
      </c>
      <c r="V15" s="36" t="s">
        <v>35</v>
      </c>
      <c r="W15" s="36">
        <v>57.560179916853123</v>
      </c>
      <c r="X15" s="36" t="s">
        <v>35</v>
      </c>
      <c r="Y15" s="36">
        <v>26.740229029540224</v>
      </c>
      <c r="Z15" s="36">
        <v>23.774171517062364</v>
      </c>
      <c r="AA15" s="36">
        <v>19.169396522993093</v>
      </c>
      <c r="AB15" s="36" t="s">
        <v>35</v>
      </c>
      <c r="AC15" s="36">
        <v>22.476802116904327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 t="s">
        <v>35</v>
      </c>
      <c r="G16" s="42">
        <v>12.5</v>
      </c>
      <c r="H16" s="42" t="s">
        <v>35</v>
      </c>
      <c r="I16" s="42">
        <v>12.5</v>
      </c>
      <c r="J16" s="42" t="s">
        <v>35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>
        <v>12</v>
      </c>
      <c r="T16" s="42">
        <v>12</v>
      </c>
      <c r="U16" s="42" t="s">
        <v>35</v>
      </c>
      <c r="V16" s="42" t="s">
        <v>35</v>
      </c>
      <c r="W16" s="42">
        <v>12</v>
      </c>
      <c r="X16" s="42" t="s">
        <v>35</v>
      </c>
      <c r="Y16" s="42">
        <v>12.5</v>
      </c>
      <c r="Z16" s="42">
        <v>12</v>
      </c>
      <c r="AA16" s="42">
        <v>12.5</v>
      </c>
      <c r="AB16" s="42" t="s">
        <v>35</v>
      </c>
      <c r="AC16" s="42">
        <v>12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>
        <v>81.67</v>
      </c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>
        <v>0.7147013175421324</v>
      </c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82.384701317542138</v>
      </c>
      <c r="AP25" s="36">
        <f t="shared" si="1"/>
        <v>0</v>
      </c>
      <c r="AQ25" s="48">
        <f t="shared" si="2"/>
        <v>82.384701317542138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8"/>
      <c r="D29" s="48"/>
      <c r="E29" s="48"/>
      <c r="F29" s="48"/>
      <c r="G29" s="48"/>
      <c r="H29" s="52"/>
      <c r="I29" s="48"/>
      <c r="J29" s="48"/>
      <c r="K29" s="52"/>
      <c r="L29" s="48"/>
      <c r="M29" s="48"/>
      <c r="N29" s="52"/>
      <c r="O29" s="48"/>
      <c r="P29" s="48"/>
      <c r="Q29" s="52"/>
      <c r="R29" s="48"/>
      <c r="S29" s="48"/>
      <c r="T29" s="52"/>
      <c r="U29" s="48"/>
      <c r="V29" s="48"/>
      <c r="W29" s="52"/>
      <c r="X29" s="48"/>
      <c r="Y29" s="48"/>
      <c r="Z29" s="52"/>
      <c r="AA29" s="48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52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0</v>
      </c>
      <c r="F41" s="48">
        <f t="shared" si="3"/>
        <v>0</v>
      </c>
      <c r="G41" s="48">
        <f t="shared" si="3"/>
        <v>371.97</v>
      </c>
      <c r="H41" s="48">
        <f t="shared" si="3"/>
        <v>0</v>
      </c>
      <c r="I41" s="48">
        <f t="shared" si="3"/>
        <v>11265.69</v>
      </c>
      <c r="J41" s="48">
        <f t="shared" si="3"/>
        <v>241.21</v>
      </c>
      <c r="K41" s="48">
        <f t="shared" si="3"/>
        <v>984.91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460.90499999999997</v>
      </c>
      <c r="T41" s="48">
        <f t="shared" si="3"/>
        <v>478.35</v>
      </c>
      <c r="U41" s="48">
        <f t="shared" si="3"/>
        <v>0</v>
      </c>
      <c r="V41" s="48">
        <f t="shared" si="3"/>
        <v>0</v>
      </c>
      <c r="W41" s="48">
        <f t="shared" si="3"/>
        <v>1970</v>
      </c>
      <c r="X41" s="48">
        <f t="shared" si="3"/>
        <v>0</v>
      </c>
      <c r="Y41" s="48">
        <f t="shared" si="3"/>
        <v>4313.079999999999</v>
      </c>
      <c r="Z41" s="48">
        <f t="shared" si="3"/>
        <v>671.31500000000005</v>
      </c>
      <c r="AA41" s="48">
        <f t="shared" si="3"/>
        <v>3066.79</v>
      </c>
      <c r="AB41" s="48">
        <f t="shared" si="3"/>
        <v>0</v>
      </c>
      <c r="AC41" s="48">
        <f t="shared" si="3"/>
        <v>2184.5099999999998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24617.855</v>
      </c>
      <c r="AP41" s="48">
        <f>SUM(AP12,AP18,AP24:AP37)</f>
        <v>1390.875</v>
      </c>
      <c r="AQ41" s="48">
        <f t="shared" si="2"/>
        <v>26008.73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17.2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2021-05-18T22:02:24Z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