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2B541100-2B4B-470D-82E1-15E2588BF4F9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<sst xmlns="http://schemas.openxmlformats.org/spreadsheetml/2006/main" count="353" uniqueCount="69">
  <si>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</si>
  <si>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</si>
  <si>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</si>
  <si>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</si>
  <si>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</si>
  <si>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</si>
  <si>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</si>
  <si>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</si>
  <si>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</si>
  <si>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</si>
  <si>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</si>
  <si>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</si>
  <si>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</si>
  <si>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</si>
  <si>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</si>
  <si>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</si>
  <si>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</si>
  <si>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</si>
  <si>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</si>
  <si>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</si>
  <si>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</si>
  <si>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</si>
  <si>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</si>
  <si>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</si>
  <si>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</si>
  <si>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</si>
  <si>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</si>
  <si>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</si>
  <si>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</si>
  <si>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</si>
  <si>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</si>
  <si>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</si>
  <si>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</si>
  <si>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</si>
  <si>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</si>
  <si>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</si>
  <si>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</si>
  <si>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</si>
  <si>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</si>
  <si>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</si>
  <si>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</si>
  <si>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</si>
  <si>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</si>
  <si>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</si>
  <si>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</si>
  <si>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</si>
  <si>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</si>
  <si>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</si>
  <si>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</si>
  <si>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</si>
  <si>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</si>
  <si>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</si>
  <si>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</si>
  <si>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</si>
  <si>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</si>
  <si>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</si>
  <si>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</si>
  <si>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</si>
  <si>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</si>
  <si>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</si>
  <si>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</si>
  <si>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</si>
  <si>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</si>
  <si>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</si>
  <si>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</si>
  <si>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</si>
  <si>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</si>
  <si>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16/12/2022</t>
  </si>
  <si>
    <t>Callao, 17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</si>
</sst>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N27" sqref="N2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240.64</v>
      </c>
      <c r="F12" s="25">
        <v>598.08500000000026</v>
      </c>
      <c r="G12" s="25">
        <v>2835.5139999999992</v>
      </c>
      <c r="H12" s="25">
        <v>2152.81</v>
      </c>
      <c r="I12" s="25">
        <v>9274.51</v>
      </c>
      <c r="J12" s="25">
        <v>526.52</v>
      </c>
      <c r="K12" s="25">
        <v>356.98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5602.1319999999996</v>
      </c>
      <c r="R12" s="25">
        <v>170</v>
      </c>
      <c r="S12" s="25">
        <v>2752.527</v>
      </c>
      <c r="T12" s="25">
        <v>212.5</v>
      </c>
      <c r="U12" s="25">
        <v>700</v>
      </c>
      <c r="V12" s="25">
        <v>1004.498</v>
      </c>
      <c r="W12" s="25">
        <v>1363.6849999999999</v>
      </c>
      <c r="X12" s="25">
        <v>0</v>
      </c>
      <c r="Y12" s="25">
        <v>1886.1150000000002</v>
      </c>
      <c r="Z12" s="25">
        <v>7.0149999999999997</v>
      </c>
      <c r="AA12" s="25">
        <v>840</v>
      </c>
      <c r="AB12" s="25">
        <v>816.53590528713801</v>
      </c>
      <c r="AC12" s="25">
        <v>276.76499999999999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26128.868000000002</v>
      </c>
      <c r="AP12" s="25">
        <f>SUMIF($C$11:$AN$11,"I.Mad",C12:AN12)</f>
        <v>5487.9639052871389</v>
      </c>
      <c r="AQ12" s="25">
        <f>SUM(AO12:AP12)</f>
        <v>31616.831905287141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</v>
      </c>
      <c r="F13" s="25">
        <v>32</v>
      </c>
      <c r="G13" s="25">
        <v>23</v>
      </c>
      <c r="H13" s="25">
        <v>43</v>
      </c>
      <c r="I13" s="25">
        <v>55</v>
      </c>
      <c r="J13" s="25">
        <v>6</v>
      </c>
      <c r="K13" s="25">
        <v>1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28</v>
      </c>
      <c r="R13" s="25">
        <v>2</v>
      </c>
      <c r="S13" s="25">
        <v>18</v>
      </c>
      <c r="T13" s="25">
        <v>2</v>
      </c>
      <c r="U13" s="25">
        <v>6</v>
      </c>
      <c r="V13" s="25">
        <v>15</v>
      </c>
      <c r="W13" s="25">
        <v>8</v>
      </c>
      <c r="X13" s="25" t="s">
        <v>33</v>
      </c>
      <c r="Y13" s="25">
        <v>8</v>
      </c>
      <c r="Z13" s="25">
        <v>1</v>
      </c>
      <c r="AA13" s="25">
        <v>3</v>
      </c>
      <c r="AB13" s="25">
        <v>9</v>
      </c>
      <c r="AC13" s="25">
        <v>2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153</v>
      </c>
      <c r="AP13" s="25">
        <f>SUMIF($C$11:$AN$11,"I.Mad",C13:AN13)</f>
        <v>110</v>
      </c>
      <c r="AQ13" s="25">
        <f>SUM(AO13:AP13)</f>
        <v>263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>
        <v>8</v>
      </c>
      <c r="G14" s="25">
        <v>9</v>
      </c>
      <c r="H14" s="25">
        <v>9</v>
      </c>
      <c r="I14" s="25">
        <v>9</v>
      </c>
      <c r="J14" s="25">
        <v>2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9</v>
      </c>
      <c r="R14" s="25" t="s">
        <v>65</v>
      </c>
      <c r="S14" s="25">
        <v>6</v>
      </c>
      <c r="T14" s="25">
        <v>2</v>
      </c>
      <c r="U14" s="25">
        <v>1</v>
      </c>
      <c r="V14" s="25">
        <v>6</v>
      </c>
      <c r="W14" s="25">
        <v>5</v>
      </c>
      <c r="X14" s="25" t="s">
        <v>33</v>
      </c>
      <c r="Y14" s="25">
        <v>4</v>
      </c>
      <c r="Z14" s="25" t="s">
        <v>65</v>
      </c>
      <c r="AA14" s="25" t="s">
        <v>65</v>
      </c>
      <c r="AB14" s="25">
        <v>5</v>
      </c>
      <c r="AC14" s="25">
        <v>1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44</v>
      </c>
      <c r="AP14" s="25">
        <f>SUMIF($C$11:$AN$11,"I.Mad",C14:AN14)</f>
        <v>32</v>
      </c>
      <c r="AQ14" s="25">
        <f>SUM(AO14:AP14)</f>
        <v>76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10.073364950085129</v>
      </c>
      <c r="G15" s="25">
        <v>10.356954318927544</v>
      </c>
      <c r="H15" s="25">
        <v>11.380445908755023</v>
      </c>
      <c r="I15" s="25">
        <v>7.0247954627703191</v>
      </c>
      <c r="J15" s="25">
        <v>11.087000904181448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3.3456026994820744</v>
      </c>
      <c r="R15" s="25" t="s">
        <v>33</v>
      </c>
      <c r="S15" s="25">
        <v>2.9063522505323975</v>
      </c>
      <c r="T15" s="25">
        <v>2.7671444947015047</v>
      </c>
      <c r="U15" s="25">
        <v>1.1049723756906078</v>
      </c>
      <c r="V15" s="25">
        <v>4.5402323986016588</v>
      </c>
      <c r="W15" s="25">
        <v>3.6755126549048227</v>
      </c>
      <c r="X15" s="25" t="s">
        <v>33</v>
      </c>
      <c r="Y15" s="25">
        <v>3</v>
      </c>
      <c r="Z15" s="25" t="s">
        <v>33</v>
      </c>
      <c r="AA15" s="25" t="s">
        <v>33</v>
      </c>
      <c r="AB15" s="25">
        <v>21.771742122636162</v>
      </c>
      <c r="AC15" s="25">
        <v>29.301075268817208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12.5</v>
      </c>
      <c r="G16" s="30">
        <v>12.5</v>
      </c>
      <c r="H16" s="30">
        <v>12.5</v>
      </c>
      <c r="I16" s="30">
        <v>12.5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13</v>
      </c>
      <c r="R16" s="30" t="s">
        <v>33</v>
      </c>
      <c r="S16" s="30">
        <v>13</v>
      </c>
      <c r="T16" s="30">
        <v>13</v>
      </c>
      <c r="U16" s="30">
        <v>13</v>
      </c>
      <c r="V16" s="30">
        <v>13</v>
      </c>
      <c r="W16" s="30">
        <v>13</v>
      </c>
      <c r="X16" s="30" t="s">
        <v>33</v>
      </c>
      <c r="Y16" s="30">
        <v>13</v>
      </c>
      <c r="Z16" s="30" t="s">
        <v>33</v>
      </c>
      <c r="AA16" s="30" t="s">
        <v>33</v>
      </c>
      <c r="AB16" s="30">
        <v>12</v>
      </c>
      <c r="AC16" s="30">
        <v>12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240.64</v>
      </c>
      <c r="F41" s="36">
        <f t="shared" si="3"/>
        <v>598.08500000000026</v>
      </c>
      <c r="G41" s="36">
        <f t="shared" si="3"/>
        <v>2835.5139999999992</v>
      </c>
      <c r="H41" s="36">
        <f t="shared" si="3"/>
        <v>2152.81</v>
      </c>
      <c r="I41" s="36">
        <f t="shared" si="3"/>
        <v>9274.51</v>
      </c>
      <c r="J41" s="36">
        <f t="shared" si="3"/>
        <v>526.52</v>
      </c>
      <c r="K41" s="36">
        <f t="shared" si="3"/>
        <v>356.98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5602.1319999999996</v>
      </c>
      <c r="R41" s="36">
        <f t="shared" si="3"/>
        <v>170</v>
      </c>
      <c r="S41" s="36">
        <f t="shared" si="3"/>
        <v>2752.527</v>
      </c>
      <c r="T41" s="36">
        <f t="shared" si="3"/>
        <v>212.5</v>
      </c>
      <c r="U41" s="36">
        <f t="shared" si="3"/>
        <v>700</v>
      </c>
      <c r="V41" s="36">
        <f t="shared" si="3"/>
        <v>1004.498</v>
      </c>
      <c r="W41" s="36">
        <f t="shared" si="3"/>
        <v>1363.6849999999999</v>
      </c>
      <c r="X41" s="36">
        <f t="shared" si="3"/>
        <v>0</v>
      </c>
      <c r="Y41" s="36">
        <f t="shared" si="3"/>
        <v>1886.1150000000002</v>
      </c>
      <c r="Z41" s="36">
        <f t="shared" si="3"/>
        <v>7.0149999999999997</v>
      </c>
      <c r="AA41" s="36">
        <f t="shared" si="3"/>
        <v>840</v>
      </c>
      <c r="AB41" s="36">
        <f t="shared" si="3"/>
        <v>816.53590528713801</v>
      </c>
      <c r="AC41" s="36">
        <f t="shared" si="3"/>
        <v>276.76499999999999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26128.868000000002</v>
      </c>
      <c r="AP41" s="36">
        <f>SUM(AP12,AP18,AP24:AP37)</f>
        <v>5487.9639052871389</v>
      </c>
      <c r="AQ41" s="36">
        <f t="shared" si="2"/>
        <v>31616.831905287141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17.3</v>
      </c>
      <c r="H42" s="30"/>
      <c r="I42" s="30">
        <v>19.2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2022-12-18T19:20:40Z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