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<sst xmlns="http://schemas.openxmlformats.org/spreadsheetml/2006/main" count="351" uniqueCount="67">
  <si>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</si>
  <si>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</si>
  <si>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</si>
  <si>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</si>
  <si>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</si>
  <si>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</si>
  <si>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</si>
  <si>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</si>
  <si>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</si>
  <si>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</si>
  <si>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</si>
  <si>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</si>
  <si>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</si>
  <si>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</si>
  <si>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</si>
  <si>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</si>
  <si>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</si>
  <si>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</si>
  <si>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</si>
  <si>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</si>
  <si>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</si>
  <si>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</si>
  <si>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</si>
  <si>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</si>
  <si>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</si>
  <si>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</si>
  <si>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</si>
  <si>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</si>
  <si>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</si>
  <si>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</si>
  <si>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</si>
  <si>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</si>
  <si>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</si>
  <si>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</si>
  <si>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</si>
  <si>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</si>
  <si>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</si>
  <si>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</si>
  <si>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</si>
  <si>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</si>
  <si>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</si>
  <si>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</si>
  <si>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</si>
  <si>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</si>
  <si>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</si>
  <si>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</si>
  <si>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</si>
  <si>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</si>
  <si>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</si>
  <si>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</si>
  <si>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</si>
  <si>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</si>
  <si>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</si>
  <si>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</si>
  <si>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</si>
  <si>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</si>
  <si>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</si>
  <si>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</si>
  <si>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</si>
  <si>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</si>
  <si>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</si>
  <si>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</si>
  <si>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R.M.N°427-2015-PRODUCE,R.M.N°242-2016-PRODUCE,R.M.N°440-2016-PRODUCE, R.M.N° 469-2016</t>
  </si>
  <si>
    <t xml:space="preserve">        Fecha  : 16/12/2016</t>
  </si>
  <si>
    <t>Callao, 17 de diciembre del 2016</t>
  </si>
  <si>
    <t>S/M</t>
  </si>
  <si>
    <t>11.0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</si>
</sst>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sz val="3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30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2" fontId="14" fillId="0" borderId="5" xfId="0" applyNumberFormat="1" applyFont="1" applyBorder="1" applyAlignment="1">
      <alignment horizontal="center"/>
    </xf>
    <xf numFmtId="167" fontId="31" fillId="0" borderId="1" xfId="0" quotePrefix="1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49" sqref="AB4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9.710937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5" t="s">
        <v>56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</row>
    <row r="5" spans="2:48" ht="35.25" x14ac:dyDescent="0.5">
      <c r="B5" s="125" t="s">
        <v>40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6" t="s">
        <v>37</v>
      </c>
      <c r="AN6" s="126"/>
      <c r="AO6" s="126"/>
      <c r="AP6" s="126"/>
      <c r="AQ6" s="12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7"/>
      <c r="AP7" s="127"/>
      <c r="AQ7" s="12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6" t="s">
        <v>63</v>
      </c>
      <c r="AP8" s="126"/>
      <c r="AQ8" s="12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22" t="s">
        <v>4</v>
      </c>
      <c r="D10" s="119"/>
      <c r="E10" s="122" t="s">
        <v>5</v>
      </c>
      <c r="F10" s="119"/>
      <c r="G10" s="120" t="s">
        <v>6</v>
      </c>
      <c r="H10" s="121"/>
      <c r="I10" s="124" t="s">
        <v>45</v>
      </c>
      <c r="J10" s="124"/>
      <c r="K10" s="124" t="s">
        <v>7</v>
      </c>
      <c r="L10" s="124"/>
      <c r="M10" s="122" t="s">
        <v>8</v>
      </c>
      <c r="N10" s="123"/>
      <c r="O10" s="12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22" t="s">
        <v>47</v>
      </c>
      <c r="Z10" s="119"/>
      <c r="AA10" s="120" t="s">
        <v>38</v>
      </c>
      <c r="AB10" s="121"/>
      <c r="AC10" s="120" t="s">
        <v>13</v>
      </c>
      <c r="AD10" s="121"/>
      <c r="AE10" s="118" t="s">
        <v>57</v>
      </c>
      <c r="AF10" s="119"/>
      <c r="AG10" s="118" t="s">
        <v>48</v>
      </c>
      <c r="AH10" s="119"/>
      <c r="AI10" s="118" t="s">
        <v>49</v>
      </c>
      <c r="AJ10" s="119"/>
      <c r="AK10" s="118" t="s">
        <v>50</v>
      </c>
      <c r="AL10" s="119"/>
      <c r="AM10" s="118" t="s">
        <v>51</v>
      </c>
      <c r="AN10" s="119"/>
      <c r="AO10" s="128" t="s">
        <v>14</v>
      </c>
      <c r="AP10" s="12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1198</v>
      </c>
      <c r="D12" s="53">
        <v>242</v>
      </c>
      <c r="E12" s="53">
        <v>995</v>
      </c>
      <c r="F12" s="53">
        <v>937</v>
      </c>
      <c r="G12" s="53">
        <v>6279.4949999999999</v>
      </c>
      <c r="H12" s="53">
        <v>3338.4350000000004</v>
      </c>
      <c r="I12" s="53">
        <v>12581</v>
      </c>
      <c r="J12" s="53">
        <v>4481</v>
      </c>
      <c r="K12" s="53">
        <v>1026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5220</v>
      </c>
      <c r="R12" s="53">
        <v>0</v>
      </c>
      <c r="S12" s="53">
        <v>4220</v>
      </c>
      <c r="T12" s="53">
        <v>110</v>
      </c>
      <c r="U12" s="53">
        <v>840</v>
      </c>
      <c r="V12" s="53">
        <v>0</v>
      </c>
      <c r="W12" s="53">
        <v>1820</v>
      </c>
      <c r="X12" s="53">
        <v>0</v>
      </c>
      <c r="Y12" s="53">
        <v>2147.5775212379499</v>
      </c>
      <c r="Z12" s="53">
        <v>25.012073863636363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36327.072521237948</v>
      </c>
      <c r="AP12" s="54">
        <f>SUMIF($C$11:$AN$11,"I.Mad",C12:AN12)</f>
        <v>9133.4470738636373</v>
      </c>
      <c r="AQ12" s="54">
        <f>SUM(AO12:AP12)</f>
        <v>45460.519595101585</v>
      </c>
      <c r="AS12" s="27"/>
      <c r="AT12" s="62"/>
    </row>
    <row r="13" spans="2:48" ht="50.25" customHeight="1" x14ac:dyDescent="0.55000000000000004">
      <c r="B13" s="83" t="s">
        <v>19</v>
      </c>
      <c r="C13" s="55">
        <v>5</v>
      </c>
      <c r="D13" s="55">
        <v>4</v>
      </c>
      <c r="E13" s="55">
        <v>7</v>
      </c>
      <c r="F13" s="55">
        <v>22</v>
      </c>
      <c r="G13" s="55">
        <v>39</v>
      </c>
      <c r="H13" s="55">
        <v>94</v>
      </c>
      <c r="I13" s="55">
        <v>88</v>
      </c>
      <c r="J13" s="55">
        <v>88</v>
      </c>
      <c r="K13" s="55">
        <v>9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27</v>
      </c>
      <c r="R13" s="55" t="s">
        <v>20</v>
      </c>
      <c r="S13" s="55">
        <v>15</v>
      </c>
      <c r="T13" s="55">
        <v>3</v>
      </c>
      <c r="U13" s="55">
        <v>5</v>
      </c>
      <c r="V13" s="55" t="s">
        <v>20</v>
      </c>
      <c r="W13" s="55">
        <v>6</v>
      </c>
      <c r="X13" s="55" t="s">
        <v>20</v>
      </c>
      <c r="Y13" s="55">
        <v>18</v>
      </c>
      <c r="Z13" s="55">
        <v>1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219</v>
      </c>
      <c r="AP13" s="54">
        <f>SUMIF($C$11:$AN$11,"I.Mad",C13:AN13)</f>
        <v>212</v>
      </c>
      <c r="AQ13" s="54">
        <f>SUM(AO13:AP13)</f>
        <v>431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2</v>
      </c>
      <c r="D14" s="55">
        <v>2</v>
      </c>
      <c r="E14" s="55">
        <v>2</v>
      </c>
      <c r="F14" s="55">
        <v>3</v>
      </c>
      <c r="G14" s="55">
        <v>6</v>
      </c>
      <c r="H14" s="55">
        <v>13</v>
      </c>
      <c r="I14" s="55">
        <v>5</v>
      </c>
      <c r="J14" s="55">
        <v>11</v>
      </c>
      <c r="K14" s="55">
        <v>6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10</v>
      </c>
      <c r="R14" s="55" t="s">
        <v>20</v>
      </c>
      <c r="S14" s="55">
        <v>9</v>
      </c>
      <c r="T14" s="55" t="s">
        <v>65</v>
      </c>
      <c r="U14" s="55">
        <v>3</v>
      </c>
      <c r="V14" s="55" t="s">
        <v>20</v>
      </c>
      <c r="W14" s="55">
        <v>5</v>
      </c>
      <c r="X14" s="55" t="s">
        <v>20</v>
      </c>
      <c r="Y14" s="55">
        <v>6</v>
      </c>
      <c r="Z14" s="55">
        <v>1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54</v>
      </c>
      <c r="AP14" s="54">
        <f>SUMIF($C$11:$AN$11,"I.Mad",C14:AN14)</f>
        <v>30</v>
      </c>
      <c r="AQ14" s="54">
        <f>SUM(AO14:AP14)</f>
        <v>84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18.393168899233842</v>
      </c>
      <c r="D15" s="55">
        <v>10.02585613873115</v>
      </c>
      <c r="E15" s="55">
        <v>5.3202398948885019</v>
      </c>
      <c r="F15" s="55">
        <v>3.2356751984589067</v>
      </c>
      <c r="G15" s="55">
        <v>12.695543229595643</v>
      </c>
      <c r="H15" s="55">
        <v>6.3457892487467449</v>
      </c>
      <c r="I15" s="55">
        <v>54.194728574462033</v>
      </c>
      <c r="J15" s="55">
        <v>72.769956651222202</v>
      </c>
      <c r="K15" s="55">
        <v>50.309996186381724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16.964684097745184</v>
      </c>
      <c r="R15" s="55" t="s">
        <v>20</v>
      </c>
      <c r="S15" s="55">
        <v>37.549437964765545</v>
      </c>
      <c r="T15" s="55" t="s">
        <v>20</v>
      </c>
      <c r="U15" s="55">
        <v>15.507820731052645</v>
      </c>
      <c r="V15" s="55" t="s">
        <v>20</v>
      </c>
      <c r="W15" s="55">
        <v>21.389961777435872</v>
      </c>
      <c r="X15" s="55" t="s">
        <v>20</v>
      </c>
      <c r="Y15" s="55">
        <v>87</v>
      </c>
      <c r="Z15" s="55">
        <v>76.165803108808291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12.5</v>
      </c>
      <c r="D16" s="60">
        <v>12.5</v>
      </c>
      <c r="E16" s="60">
        <v>12.5</v>
      </c>
      <c r="F16" s="60">
        <v>13</v>
      </c>
      <c r="G16" s="60">
        <v>14</v>
      </c>
      <c r="H16" s="60">
        <v>14</v>
      </c>
      <c r="I16" s="60">
        <v>11</v>
      </c>
      <c r="J16" s="60">
        <v>11</v>
      </c>
      <c r="K16" s="60">
        <v>11.5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13</v>
      </c>
      <c r="R16" s="60" t="s">
        <v>20</v>
      </c>
      <c r="S16" s="60">
        <v>13</v>
      </c>
      <c r="T16" s="60" t="s">
        <v>20</v>
      </c>
      <c r="U16" s="60">
        <v>12.5</v>
      </c>
      <c r="V16" s="60" t="s">
        <v>20</v>
      </c>
      <c r="W16" s="60">
        <v>13</v>
      </c>
      <c r="X16" s="60" t="s">
        <v>20</v>
      </c>
      <c r="Y16" s="60">
        <v>11</v>
      </c>
      <c r="Z16" s="117" t="s">
        <v>66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>
        <v>0.18045261669024043</v>
      </c>
      <c r="Z25" s="73">
        <v>0.1</v>
      </c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0.18045261669024043</v>
      </c>
      <c r="AP25" s="54">
        <f t="shared" ref="AP25:AP37" si="2">SUMIF($C$11:$AN$11,"I.Mad",C25:AN25)</f>
        <v>0.1</v>
      </c>
      <c r="AQ25" s="57">
        <f>SUM(AO25:AP25)</f>
        <v>0.28045261669024046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116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>
        <v>0.41702614535985527</v>
      </c>
      <c r="Z30" s="116">
        <v>3.5731534090909095E-2</v>
      </c>
      <c r="AA30" s="73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0.41702614535985527</v>
      </c>
      <c r="AP30" s="54">
        <f t="shared" si="2"/>
        <v>3.5731534090909095E-2</v>
      </c>
      <c r="AQ30" s="57">
        <f t="shared" si="0"/>
        <v>0.45275767945076439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73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1198</v>
      </c>
      <c r="D38" s="57">
        <f t="shared" si="3"/>
        <v>242</v>
      </c>
      <c r="E38" s="57">
        <f t="shared" si="3"/>
        <v>995</v>
      </c>
      <c r="F38" s="57">
        <f t="shared" si="3"/>
        <v>937</v>
      </c>
      <c r="G38" s="57">
        <f t="shared" si="3"/>
        <v>6279.4949999999999</v>
      </c>
      <c r="H38" s="57">
        <f t="shared" si="3"/>
        <v>3338.4350000000004</v>
      </c>
      <c r="I38" s="57">
        <f t="shared" si="3"/>
        <v>12581</v>
      </c>
      <c r="J38" s="57">
        <f t="shared" si="3"/>
        <v>4481</v>
      </c>
      <c r="K38" s="57">
        <f t="shared" si="3"/>
        <v>1026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5220</v>
      </c>
      <c r="R38" s="57">
        <f t="shared" si="3"/>
        <v>0</v>
      </c>
      <c r="S38" s="57">
        <f t="shared" si="3"/>
        <v>4220</v>
      </c>
      <c r="T38" s="57">
        <f t="shared" si="3"/>
        <v>110</v>
      </c>
      <c r="U38" s="57">
        <f t="shared" si="3"/>
        <v>840</v>
      </c>
      <c r="V38" s="57">
        <f t="shared" si="3"/>
        <v>0</v>
      </c>
      <c r="W38" s="57">
        <f t="shared" si="3"/>
        <v>1820</v>
      </c>
      <c r="X38" s="57">
        <f t="shared" si="3"/>
        <v>0</v>
      </c>
      <c r="Y38" s="57">
        <f t="shared" si="3"/>
        <v>2148.1750000000002</v>
      </c>
      <c r="Z38" s="57">
        <f t="shared" si="3"/>
        <v>25.147805397727275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36327.67</v>
      </c>
      <c r="AP38" s="57">
        <f>SUM(AP12,AP18,AP24:AP37)</f>
        <v>9133.5828053977293</v>
      </c>
      <c r="AQ38" s="57">
        <f>SUM(AO38:AP38)</f>
        <v>45461.252805397729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16.2</v>
      </c>
      <c r="H39" s="59"/>
      <c r="I39" s="92">
        <v>19.100000000000001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13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14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15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2016-12-17T17:27:48Z</dcterms:modified>
</cp:coreProperties>
</file>