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reporte!$B$4:$AQ$46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<sst xmlns="http://schemas.openxmlformats.org/spreadsheetml/2006/main" count="360" uniqueCount="70">
  <si>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</si>
  <si>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</si>
  <si>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</si>
  <si>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</si>
  <si>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</si>
  <si>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</si>
  <si>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</si>
  <si>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</si>
  <si>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</si>
  <si>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</si>
  <si>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</si>
  <si>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</si>
  <si>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</si>
  <si>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</si>
  <si>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</si>
  <si>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</si>
  <si>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</si>
  <si>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</si>
  <si>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</si>
  <si>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</si>
  <si>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</si>
  <si>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</si>
  <si>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</si>
  <si>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</si>
  <si>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</si>
  <si>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</si>
  <si>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</si>
  <si>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</si>
  <si>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</si>
  <si>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</si>
  <si>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</si>
  <si>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</si>
  <si>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</si>
  <si>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</si>
  <si>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</si>
  <si>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</si>
  <si>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</si>
  <si>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</si>
  <si>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</si>
  <si>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</si>
  <si>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</si>
  <si>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</si>
  <si>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</si>
  <si>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</si>
  <si>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</si>
  <si>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</si>
  <si>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</si>
  <si>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</si>
  <si>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</si>
  <si>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</si>
  <si>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</si>
  <si>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</si>
  <si>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</si>
  <si>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</si>
  <si>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</si>
  <si>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</si>
  <si>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</si>
  <si>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</si>
  <si>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</si>
  <si>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</si>
  <si>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</si>
  <si>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</si>
  <si>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</si>
  <si>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R.M.N°257-2018-PRODUCE, R.M.N°504-2018-PRODUCE</t>
  </si>
  <si>
    <t>Parachique</t>
  </si>
  <si>
    <t>Callao, 19 de noviembre del 2018</t>
  </si>
  <si>
    <t xml:space="preserve">        Fecha  : 16/11/2018</t>
  </si>
  <si>
    <t>SM</t>
  </si>
  <si>
    <t>14.5 y 12.5</t>
  </si>
  <si>
    <t xml:space="preserve">           Atención: Sr. Raúl Pérez-Reyes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</si>
</sst>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167" fontId="32" fillId="0" borderId="1" xfId="0" quotePrefix="1" applyNumberFormat="1" applyFont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B1" zoomScale="30" zoomScaleNormal="30" workbookViewId="0">
      <selection activeCell="L21" sqref="L2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69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39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36</v>
      </c>
      <c r="AN6" s="119"/>
      <c r="AO6" s="119"/>
      <c r="AP6" s="119"/>
      <c r="AQ6" s="119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6.25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24" t="s">
        <v>64</v>
      </c>
      <c r="F10" s="125"/>
      <c r="G10" s="127" t="s">
        <v>5</v>
      </c>
      <c r="H10" s="128"/>
      <c r="I10" s="126" t="s">
        <v>44</v>
      </c>
      <c r="J10" s="126"/>
      <c r="K10" s="126" t="s">
        <v>6</v>
      </c>
      <c r="L10" s="126"/>
      <c r="M10" s="116" t="s">
        <v>7</v>
      </c>
      <c r="N10" s="129"/>
      <c r="O10" s="116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51</v>
      </c>
      <c r="X10" s="128"/>
      <c r="Y10" s="116" t="s">
        <v>45</v>
      </c>
      <c r="Z10" s="117"/>
      <c r="AA10" s="116" t="s">
        <v>37</v>
      </c>
      <c r="AB10" s="117"/>
      <c r="AC10" s="116" t="s">
        <v>12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13</v>
      </c>
      <c r="AP10" s="122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2796.58</v>
      </c>
      <c r="G12" s="51">
        <v>3776.9</v>
      </c>
      <c r="H12" s="51">
        <v>1349.7350000000001</v>
      </c>
      <c r="I12" s="51">
        <v>10450.86</v>
      </c>
      <c r="J12" s="51">
        <v>7135.59</v>
      </c>
      <c r="K12" s="51">
        <v>1149.9000000000001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2920</v>
      </c>
      <c r="R12" s="51">
        <v>0</v>
      </c>
      <c r="S12" s="51">
        <v>4100</v>
      </c>
      <c r="T12" s="51">
        <v>0</v>
      </c>
      <c r="U12" s="51">
        <v>2490</v>
      </c>
      <c r="V12" s="51">
        <v>0</v>
      </c>
      <c r="W12" s="51">
        <v>5890</v>
      </c>
      <c r="X12" s="51">
        <v>0</v>
      </c>
      <c r="Y12" s="51">
        <v>2762.29</v>
      </c>
      <c r="Z12" s="51">
        <v>489.2</v>
      </c>
      <c r="AA12" s="51">
        <v>2138.2655830242002</v>
      </c>
      <c r="AB12" s="51">
        <v>0</v>
      </c>
      <c r="AC12" s="51">
        <v>2286.2939999999999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269.14299999999997</v>
      </c>
      <c r="AN12" s="51">
        <v>180.85</v>
      </c>
      <c r="AO12" s="52">
        <f>SUMIF($C$11:$AN$11,"Ind*",C12:AN12)</f>
        <v>38233.652583024195</v>
      </c>
      <c r="AP12" s="52">
        <f>SUMIF($C$11:$AN$11,"I.Mad",C12:AN12)</f>
        <v>11951.955000000002</v>
      </c>
      <c r="AQ12" s="52">
        <f>SUM(AO12:AP12)</f>
        <v>50185.607583024197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>
        <v>49</v>
      </c>
      <c r="G13" s="53">
        <v>20</v>
      </c>
      <c r="H13" s="53">
        <v>35</v>
      </c>
      <c r="I13" s="53">
        <v>67</v>
      </c>
      <c r="J13" s="53">
        <v>130</v>
      </c>
      <c r="K13" s="53">
        <v>7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18</v>
      </c>
      <c r="R13" s="53" t="s">
        <v>19</v>
      </c>
      <c r="S13" s="53">
        <v>14</v>
      </c>
      <c r="T13" s="53" t="s">
        <v>19</v>
      </c>
      <c r="U13" s="53">
        <v>10</v>
      </c>
      <c r="V13" s="53" t="s">
        <v>19</v>
      </c>
      <c r="W13" s="53">
        <v>19</v>
      </c>
      <c r="X13" s="53" t="s">
        <v>19</v>
      </c>
      <c r="Y13" s="53">
        <v>13</v>
      </c>
      <c r="Z13" s="53">
        <v>5</v>
      </c>
      <c r="AA13" s="53">
        <v>7</v>
      </c>
      <c r="AB13" s="53" t="s">
        <v>19</v>
      </c>
      <c r="AC13" s="53">
        <v>7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>
        <v>6</v>
      </c>
      <c r="AN13" s="53">
        <v>6</v>
      </c>
      <c r="AO13" s="52">
        <f>SUMIF($C$11:$AN$11,"Ind*",C13:AN13)</f>
        <v>188</v>
      </c>
      <c r="AP13" s="52">
        <f>SUMIF($C$11:$AN$11,"I.Mad",C13:AN13)</f>
        <v>225</v>
      </c>
      <c r="AQ13" s="52">
        <f>SUM(AO13:AP13)</f>
        <v>413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>
        <v>7</v>
      </c>
      <c r="G14" s="53">
        <v>9</v>
      </c>
      <c r="H14" s="53">
        <v>19</v>
      </c>
      <c r="I14" s="53">
        <v>8</v>
      </c>
      <c r="J14" s="53">
        <v>3</v>
      </c>
      <c r="K14" s="53" t="s">
        <v>67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6</v>
      </c>
      <c r="R14" s="53" t="s">
        <v>19</v>
      </c>
      <c r="S14" s="53">
        <v>6</v>
      </c>
      <c r="T14" s="53" t="s">
        <v>19</v>
      </c>
      <c r="U14" s="53">
        <v>4</v>
      </c>
      <c r="V14" s="53" t="s">
        <v>19</v>
      </c>
      <c r="W14" s="53">
        <v>8</v>
      </c>
      <c r="X14" s="53" t="s">
        <v>19</v>
      </c>
      <c r="Y14" s="53">
        <v>2</v>
      </c>
      <c r="Z14" s="53">
        <v>2</v>
      </c>
      <c r="AA14" s="53">
        <v>5</v>
      </c>
      <c r="AB14" s="53" t="s">
        <v>19</v>
      </c>
      <c r="AC14" s="53">
        <v>3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>
        <v>3</v>
      </c>
      <c r="AN14" s="53" t="s">
        <v>67</v>
      </c>
      <c r="AO14" s="52">
        <f>SUMIF($C$11:$AN$11,"Ind*",C14:AN14)</f>
        <v>54</v>
      </c>
      <c r="AP14" s="52">
        <f>SUMIF($C$11:$AN$11,"I.Mad",C14:AN14)</f>
        <v>31</v>
      </c>
      <c r="AQ14" s="52">
        <f>SUM(AO14:AP14)</f>
        <v>85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>
        <v>0</v>
      </c>
      <c r="G15" s="53">
        <v>0.96531947966721166</v>
      </c>
      <c r="H15" s="53">
        <v>7.8214194546207261E-2</v>
      </c>
      <c r="I15" s="53">
        <v>2.3269560468959449</v>
      </c>
      <c r="J15" s="53">
        <v>5.7270593071434703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0.23198252789518017</v>
      </c>
      <c r="R15" s="53" t="s">
        <v>19</v>
      </c>
      <c r="S15" s="53">
        <v>1.6114849377947407</v>
      </c>
      <c r="T15" s="53" t="s">
        <v>19</v>
      </c>
      <c r="U15" s="53">
        <v>0.638499089436117</v>
      </c>
      <c r="V15" s="53" t="s">
        <v>19</v>
      </c>
      <c r="W15" s="53">
        <v>1.4476047247332018</v>
      </c>
      <c r="X15" s="53" t="s">
        <v>19</v>
      </c>
      <c r="Y15" s="53">
        <v>2.21</v>
      </c>
      <c r="Z15" s="53">
        <v>2.6</v>
      </c>
      <c r="AA15" s="53">
        <v>6.6853550116316356</v>
      </c>
      <c r="AB15" s="53" t="s">
        <v>19</v>
      </c>
      <c r="AC15" s="53">
        <v>0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>
        <v>1.9064160576376692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>
        <v>14</v>
      </c>
      <c r="G16" s="58">
        <v>14</v>
      </c>
      <c r="H16" s="58">
        <v>14</v>
      </c>
      <c r="I16" s="58">
        <v>14</v>
      </c>
      <c r="J16" s="58">
        <v>14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13.5</v>
      </c>
      <c r="R16" s="58" t="s">
        <v>19</v>
      </c>
      <c r="S16" s="58">
        <v>14</v>
      </c>
      <c r="T16" s="58" t="s">
        <v>19</v>
      </c>
      <c r="U16" s="58">
        <v>14</v>
      </c>
      <c r="V16" s="58" t="s">
        <v>19</v>
      </c>
      <c r="W16" s="58">
        <v>14</v>
      </c>
      <c r="X16" s="58" t="s">
        <v>19</v>
      </c>
      <c r="Y16" s="115" t="s">
        <v>68</v>
      </c>
      <c r="Z16" s="58">
        <v>12.5</v>
      </c>
      <c r="AA16" s="58">
        <v>12.5</v>
      </c>
      <c r="AB16" s="58" t="s">
        <v>19</v>
      </c>
      <c r="AC16" s="58">
        <v>15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>
        <v>13</v>
      </c>
      <c r="AN16" s="58" t="s">
        <v>19</v>
      </c>
      <c r="AO16" s="58" t="s">
        <v>19</v>
      </c>
      <c r="AP16" s="58" t="s">
        <v>19</v>
      </c>
      <c r="AQ16" s="58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55">
        <v>63.706000000000003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63.706000000000003</v>
      </c>
      <c r="AP25" s="52">
        <f t="shared" si="1"/>
        <v>0</v>
      </c>
      <c r="AQ25" s="55">
        <f>SUM(AO25:AP25)</f>
        <v>63.706000000000003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55">
        <v>1.7344169757997987</v>
      </c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1.7344169757997987</v>
      </c>
      <c r="AP30" s="52">
        <f t="shared" si="1"/>
        <v>0</v>
      </c>
      <c r="AQ30" s="55">
        <f t="shared" si="2"/>
        <v>1.7344169757997987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2796.58</v>
      </c>
      <c r="G41" s="55">
        <f t="shared" si="8"/>
        <v>3776.9</v>
      </c>
      <c r="H41" s="55">
        <f t="shared" si="8"/>
        <v>1349.7350000000001</v>
      </c>
      <c r="I41" s="55"/>
      <c r="J41" s="55">
        <f t="shared" si="8"/>
        <v>7135.59</v>
      </c>
      <c r="K41" s="55">
        <f t="shared" si="8"/>
        <v>1149.9000000000001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2920</v>
      </c>
      <c r="R41" s="55">
        <f t="shared" si="8"/>
        <v>0</v>
      </c>
      <c r="S41" s="55">
        <f t="shared" si="8"/>
        <v>4100</v>
      </c>
      <c r="T41" s="55">
        <f t="shared" si="8"/>
        <v>0</v>
      </c>
      <c r="U41" s="55">
        <f t="shared" si="8"/>
        <v>2490</v>
      </c>
      <c r="V41" s="55">
        <f t="shared" si="8"/>
        <v>0</v>
      </c>
      <c r="W41" s="55">
        <f t="shared" si="8"/>
        <v>5890</v>
      </c>
      <c r="X41" s="55">
        <f t="shared" si="8"/>
        <v>0</v>
      </c>
      <c r="Y41" s="55">
        <f t="shared" si="8"/>
        <v>2762.29</v>
      </c>
      <c r="Z41" s="55">
        <f t="shared" si="8"/>
        <v>489.2</v>
      </c>
      <c r="AA41" s="55">
        <f t="shared" si="8"/>
        <v>2140</v>
      </c>
      <c r="AB41" s="55">
        <f t="shared" si="8"/>
        <v>0</v>
      </c>
      <c r="AC41" s="55">
        <f t="shared" si="8"/>
        <v>2350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269.14299999999997</v>
      </c>
      <c r="AN41" s="55">
        <f t="shared" si="8"/>
        <v>180.85</v>
      </c>
      <c r="AO41" s="55">
        <f>SUM(AO12,AO18,AO24:AO37)</f>
        <v>38299.092999999993</v>
      </c>
      <c r="AP41" s="55">
        <f>SUM(AP12,AP18,AP24:AP37)</f>
        <v>11951.955000000002</v>
      </c>
      <c r="AQ41" s="55">
        <f>SUM(AO41:AP41)</f>
        <v>50251.047999999995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19.100000000000001</v>
      </c>
      <c r="H42" s="57"/>
      <c r="I42" s="57">
        <v>20.100000000000001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/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62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2018-11-19T17:24:03Z</cp:lastPrinted>
  <dcterms:created xsi:type="dcterms:W3CDTF">2008-10-21T17:58:04Z</dcterms:created>
  <dcterms:modified xsi:type="dcterms:W3CDTF">2018-11-20T13:32:34Z</dcterms:modified>
</cp:coreProperties>
</file>