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0730" windowHeight="1176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D38" i="5" l="1"/>
  <c r="E38" i="5"/>
  <c r="F38" i="5"/>
  <c r="G38" i="5"/>
  <c r="H38" i="5"/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<sst xmlns="http://schemas.openxmlformats.org/spreadsheetml/2006/main" count="380" uniqueCount="66">
  <si>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</si>
  <si>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</si>
  <si>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</si>
  <si>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</si>
  <si>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</si>
  <si>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</si>
  <si>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</si>
  <si>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</si>
  <si>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</si>
  <si>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</si>
  <si>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</si>
  <si>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</si>
  <si>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</si>
  <si>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</si>
  <si>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</si>
  <si>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</si>
  <si>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</si>
  <si>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</si>
  <si>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</si>
  <si>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</si>
  <si>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</si>
  <si>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</si>
  <si>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</si>
  <si>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</si>
  <si>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</si>
  <si>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</si>
  <si>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</si>
  <si>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</si>
  <si>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</si>
  <si>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</si>
  <si>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</si>
  <si>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</si>
  <si>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</si>
  <si>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</si>
  <si>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</si>
  <si>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</si>
  <si>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</si>
  <si>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</si>
  <si>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</si>
  <si>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</si>
  <si>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</si>
  <si>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</si>
  <si>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</si>
  <si>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</si>
  <si>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</si>
  <si>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</si>
  <si>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</si>
  <si>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</si>
  <si>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</si>
  <si>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</si>
  <si>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</si>
  <si>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</si>
  <si>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</si>
  <si>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</si>
  <si>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</si>
  <si>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</si>
  <si>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>PALOMETA</t>
  </si>
  <si>
    <t>PAMPANO TORO</t>
  </si>
  <si>
    <t xml:space="preserve">           Atención: Sr. Bruno Giuffra Monteverde</t>
  </si>
  <si>
    <t>GCQ/jsr</t>
  </si>
  <si>
    <t>Atico</t>
  </si>
  <si>
    <t>R.M.N°427-2015-PRODUCE,R.M.N°242-2016-PRODUCE,R.M.N°440-2016-PRODUCE</t>
  </si>
  <si>
    <t>PEJERREY</t>
  </si>
  <si>
    <t xml:space="preserve">        Fecha  : 16/11/2016</t>
  </si>
  <si>
    <t>Callao, 17 de noviembre del 2016</t>
  </si>
  <si>
    <t>12.5 - 10.0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</si>
</sst>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7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67" fontId="20" fillId="0" borderId="1" xfId="0" quotePrefix="1" applyNumberFormat="1" applyFont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O47" sqref="O4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5.710937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58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37</v>
      </c>
      <c r="AN6" s="122"/>
      <c r="AO6" s="122"/>
      <c r="AP6" s="122"/>
      <c r="AQ6" s="122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63</v>
      </c>
      <c r="AP8" s="122"/>
      <c r="AQ8" s="122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8" t="s">
        <v>4</v>
      </c>
      <c r="D10" s="115"/>
      <c r="E10" s="118" t="s">
        <v>5</v>
      </c>
      <c r="F10" s="115"/>
      <c r="G10" s="116" t="s">
        <v>6</v>
      </c>
      <c r="H10" s="117"/>
      <c r="I10" s="120" t="s">
        <v>45</v>
      </c>
      <c r="J10" s="120"/>
      <c r="K10" s="120" t="s">
        <v>7</v>
      </c>
      <c r="L10" s="120"/>
      <c r="M10" s="118" t="s">
        <v>8</v>
      </c>
      <c r="N10" s="119"/>
      <c r="O10" s="118" t="s">
        <v>9</v>
      </c>
      <c r="P10" s="119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53</v>
      </c>
      <c r="X10" s="117"/>
      <c r="Y10" s="118" t="s">
        <v>47</v>
      </c>
      <c r="Z10" s="115"/>
      <c r="AA10" s="116" t="s">
        <v>38</v>
      </c>
      <c r="AB10" s="117"/>
      <c r="AC10" s="116" t="s">
        <v>13</v>
      </c>
      <c r="AD10" s="117"/>
      <c r="AE10" s="114" t="s">
        <v>60</v>
      </c>
      <c r="AF10" s="115"/>
      <c r="AG10" s="114" t="s">
        <v>48</v>
      </c>
      <c r="AH10" s="115"/>
      <c r="AI10" s="114" t="s">
        <v>49</v>
      </c>
      <c r="AJ10" s="115"/>
      <c r="AK10" s="114" t="s">
        <v>50</v>
      </c>
      <c r="AL10" s="115"/>
      <c r="AM10" s="114" t="s">
        <v>51</v>
      </c>
      <c r="AN10" s="115"/>
      <c r="AO10" s="124" t="s">
        <v>14</v>
      </c>
      <c r="AP10" s="125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530.80500000000006</v>
      </c>
      <c r="H12" s="53">
        <v>0</v>
      </c>
      <c r="I12" s="53">
        <v>2181</v>
      </c>
      <c r="J12" s="53">
        <v>8742</v>
      </c>
      <c r="K12" s="53">
        <v>303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1550</v>
      </c>
      <c r="R12" s="53">
        <v>0</v>
      </c>
      <c r="S12" s="53">
        <v>0</v>
      </c>
      <c r="T12" s="53">
        <v>0</v>
      </c>
      <c r="U12" s="53">
        <v>910</v>
      </c>
      <c r="V12" s="53">
        <v>0</v>
      </c>
      <c r="W12" s="53">
        <v>0</v>
      </c>
      <c r="X12" s="53">
        <v>0</v>
      </c>
      <c r="Y12" s="53">
        <v>126.41</v>
      </c>
      <c r="Z12" s="53">
        <v>197.44499999999999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5601.2150000000001</v>
      </c>
      <c r="AP12" s="54">
        <f>SUMIF($C$11:$AN$11,"I.Mad",C12:AN12)</f>
        <v>8939.4449999999997</v>
      </c>
      <c r="AQ12" s="54">
        <f>SUM(AO12:AP12)</f>
        <v>14540.66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3">
        <v>15</v>
      </c>
      <c r="H13" s="55" t="s">
        <v>20</v>
      </c>
      <c r="I13" s="55">
        <v>26</v>
      </c>
      <c r="J13" s="55">
        <v>145</v>
      </c>
      <c r="K13" s="55">
        <v>8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8</v>
      </c>
      <c r="R13" s="55" t="s">
        <v>20</v>
      </c>
      <c r="S13" s="55" t="s">
        <v>20</v>
      </c>
      <c r="T13" s="55" t="s">
        <v>20</v>
      </c>
      <c r="U13" s="55">
        <v>5</v>
      </c>
      <c r="V13" s="55" t="s">
        <v>20</v>
      </c>
      <c r="W13" s="55" t="s">
        <v>20</v>
      </c>
      <c r="X13" s="55" t="s">
        <v>20</v>
      </c>
      <c r="Y13" s="55">
        <v>3</v>
      </c>
      <c r="Z13" s="55">
        <v>8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65</v>
      </c>
      <c r="AP13" s="54">
        <f>SUMIF($C$11:$AN$11,"I.Mad",C13:AN13)</f>
        <v>153</v>
      </c>
      <c r="AQ13" s="54">
        <f>SUM(AO13:AP13)</f>
        <v>218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3">
        <v>11</v>
      </c>
      <c r="H14" s="55" t="s">
        <v>20</v>
      </c>
      <c r="I14" s="55">
        <v>3</v>
      </c>
      <c r="J14" s="55">
        <v>15</v>
      </c>
      <c r="K14" s="55">
        <v>4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3</v>
      </c>
      <c r="R14" s="55" t="s">
        <v>20</v>
      </c>
      <c r="S14" s="55" t="s">
        <v>20</v>
      </c>
      <c r="T14" s="55" t="s">
        <v>20</v>
      </c>
      <c r="U14" s="55">
        <v>3</v>
      </c>
      <c r="V14" s="55" t="s">
        <v>20</v>
      </c>
      <c r="W14" s="55" t="s">
        <v>20</v>
      </c>
      <c r="X14" s="55" t="s">
        <v>20</v>
      </c>
      <c r="Y14" s="55">
        <v>1</v>
      </c>
      <c r="Z14" s="55">
        <v>4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25</v>
      </c>
      <c r="AP14" s="54">
        <f>SUMIF($C$11:$AN$11,"I.Mad",C14:AN14)</f>
        <v>19</v>
      </c>
      <c r="AQ14" s="54">
        <f>SUM(AO14:AP14)</f>
        <v>44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>
        <v>2.3583956574777649</v>
      </c>
      <c r="H15" s="55" t="s">
        <v>20</v>
      </c>
      <c r="I15" s="55">
        <v>0</v>
      </c>
      <c r="J15" s="55">
        <v>0.32342800521749765</v>
      </c>
      <c r="K15" s="55">
        <v>25.701073672903526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3.0487865431636081</v>
      </c>
      <c r="R15" s="55" t="s">
        <v>20</v>
      </c>
      <c r="S15" s="55" t="s">
        <v>20</v>
      </c>
      <c r="T15" s="55" t="s">
        <v>20</v>
      </c>
      <c r="U15" s="55">
        <v>34.345977975476394</v>
      </c>
      <c r="V15" s="55" t="s">
        <v>20</v>
      </c>
      <c r="W15" s="55" t="s">
        <v>20</v>
      </c>
      <c r="X15" s="55" t="s">
        <v>20</v>
      </c>
      <c r="Y15" s="55">
        <v>0.96618357487922679</v>
      </c>
      <c r="Z15" s="55">
        <v>33.007832784178206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>
        <v>13</v>
      </c>
      <c r="H16" s="60" t="s">
        <v>20</v>
      </c>
      <c r="I16" s="60">
        <v>14.5</v>
      </c>
      <c r="J16" s="60">
        <v>14.5</v>
      </c>
      <c r="K16" s="60">
        <v>12.5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>
        <v>13.5</v>
      </c>
      <c r="R16" s="60" t="s">
        <v>20</v>
      </c>
      <c r="S16" s="60" t="s">
        <v>20</v>
      </c>
      <c r="T16" s="60" t="s">
        <v>20</v>
      </c>
      <c r="U16" s="60">
        <v>13</v>
      </c>
      <c r="V16" s="60" t="s">
        <v>20</v>
      </c>
      <c r="W16" s="60" t="s">
        <v>20</v>
      </c>
      <c r="X16" s="60" t="s">
        <v>20</v>
      </c>
      <c r="Y16" s="60">
        <v>13.5</v>
      </c>
      <c r="Z16" s="126" t="s">
        <v>65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73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73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62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11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>
        <v>11</v>
      </c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11</v>
      </c>
      <c r="AP31" s="54">
        <f t="shared" si="2"/>
        <v>0</v>
      </c>
      <c r="AQ31" s="57">
        <f t="shared" si="0"/>
        <v>11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55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56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57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541.80500000000006</v>
      </c>
      <c r="H38" s="57">
        <f t="shared" si="3"/>
        <v>0</v>
      </c>
      <c r="I38" s="57">
        <f t="shared" si="3"/>
        <v>2181</v>
      </c>
      <c r="J38" s="57">
        <f t="shared" si="3"/>
        <v>8742</v>
      </c>
      <c r="K38" s="57">
        <f t="shared" si="3"/>
        <v>303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1550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910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126.41</v>
      </c>
      <c r="Z38" s="57">
        <f>+SUM(Z12,Z18,Z24:Z37)</f>
        <v>197.44499999999999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5612.2150000000001</v>
      </c>
      <c r="AP38" s="57">
        <f>SUM(AP12,AP18,AP24:AP37)</f>
        <v>8939.4449999999997</v>
      </c>
      <c r="AQ38" s="57">
        <f>SUM(AO38:AP38)</f>
        <v>14551.66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16.2</v>
      </c>
      <c r="H39" s="59"/>
      <c r="I39" s="92">
        <v>19.600000000000001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/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2016-08-17T18:25:16Z</cp:lastPrinted>
  <dcterms:created xsi:type="dcterms:W3CDTF">2008-10-21T17:58:04Z</dcterms:created>
  <dcterms:modified xsi:type="dcterms:W3CDTF">2016-11-17T16:42:09Z</dcterms:modified>
</cp:coreProperties>
</file>