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30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33" i="5" l="1"/>
  <c r="AQ35" i="5"/>
  <c r="AQ30" i="5"/>
  <c r="AQ37" i="5"/>
  <c r="AQ36" i="5"/>
  <c r="AQ31" i="5"/>
  <c r="AQ29" i="5"/>
  <c r="AQ24" i="5"/>
  <c r="AQ26" i="5"/>
  <c r="AQ28" i="5"/>
  <c r="AQ27" i="5"/>
  <c r="AQ12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<sst xmlns="http://schemas.openxmlformats.org/spreadsheetml/2006/main" count="369" uniqueCount="67">
  <si>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</si>
  <si>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</si>
  <si>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</si>
  <si>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</si>
  <si>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</si>
  <si>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</si>
  <si>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</si>
  <si>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</si>
  <si>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</si>
  <si>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</si>
  <si>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</si>
  <si>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</si>
  <si>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</si>
  <si>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</si>
  <si>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</si>
  <si>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</si>
  <si>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</si>
  <si>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</si>
  <si>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</si>
  <si>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</si>
  <si>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</si>
  <si>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</si>
  <si>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</si>
  <si>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</si>
  <si>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</si>
  <si>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</si>
  <si>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</si>
  <si>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</si>
  <si>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</si>
  <si>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</si>
  <si>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</si>
  <si>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</si>
  <si>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</si>
  <si>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</si>
  <si>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</si>
  <si>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</si>
  <si>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</si>
  <si>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</si>
  <si>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</si>
  <si>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</si>
  <si>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</si>
  <si>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</si>
  <si>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</si>
  <si>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</si>
  <si>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</si>
  <si>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</si>
  <si>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</si>
  <si>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</si>
  <si>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</si>
  <si>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</si>
  <si>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</si>
  <si>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</si>
  <si>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</si>
  <si>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</si>
  <si>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</si>
  <si>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</si>
  <si>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</si>
  <si>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</si>
  <si>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</si>
  <si>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</si>
  <si>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</si>
  <si>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S/M</t>
  </si>
  <si>
    <t>R.M.N°427-2015-PRODUCE,R.M.N°228-2016-PRODUCE,R.M.N°238-2016-PRODUCE,R.M.N°242-2016-PRODUCE,R.M.Nº 259-2016-PRODUCE</t>
  </si>
  <si>
    <t>Callao, 18 de julio del 2016</t>
  </si>
  <si>
    <t>14,0</t>
  </si>
  <si>
    <t>PAMPANO TORO</t>
  </si>
  <si>
    <t xml:space="preserve">        Fecha  : 16/07/2016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</si>
</sst>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D34" sqref="AD3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44</v>
      </c>
    </row>
    <row r="2" spans="2:48" ht="30" x14ac:dyDescent="0.4">
      <c r="B2" s="95" t="s">
        <v>45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6" t="s">
        <v>43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35.25" x14ac:dyDescent="0.5">
      <c r="B5" s="116" t="s">
        <v>40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37</v>
      </c>
      <c r="AN6" s="117"/>
      <c r="AO6" s="117"/>
      <c r="AP6" s="117"/>
      <c r="AQ6" s="117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8"/>
      <c r="AP7" s="118"/>
      <c r="AQ7" s="118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66</v>
      </c>
      <c r="AP8" s="117"/>
      <c r="AQ8" s="117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4" t="s">
        <v>4</v>
      </c>
      <c r="D10" s="115"/>
      <c r="E10" s="114" t="s">
        <v>5</v>
      </c>
      <c r="F10" s="115"/>
      <c r="G10" s="122" t="s">
        <v>6</v>
      </c>
      <c r="H10" s="123"/>
      <c r="I10" s="124" t="s">
        <v>46</v>
      </c>
      <c r="J10" s="124"/>
      <c r="K10" s="124" t="s">
        <v>7</v>
      </c>
      <c r="L10" s="124"/>
      <c r="M10" s="114" t="s">
        <v>8</v>
      </c>
      <c r="N10" s="125"/>
      <c r="O10" s="114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55</v>
      </c>
      <c r="X10" s="123"/>
      <c r="Y10" s="114" t="s">
        <v>48</v>
      </c>
      <c r="Z10" s="115"/>
      <c r="AA10" s="122" t="s">
        <v>38</v>
      </c>
      <c r="AB10" s="123"/>
      <c r="AC10" s="122" t="s">
        <v>13</v>
      </c>
      <c r="AD10" s="123"/>
      <c r="AE10" s="121" t="s">
        <v>49</v>
      </c>
      <c r="AF10" s="115"/>
      <c r="AG10" s="121" t="s">
        <v>50</v>
      </c>
      <c r="AH10" s="115"/>
      <c r="AI10" s="121" t="s">
        <v>51</v>
      </c>
      <c r="AJ10" s="115"/>
      <c r="AK10" s="121" t="s">
        <v>52</v>
      </c>
      <c r="AL10" s="115"/>
      <c r="AM10" s="121" t="s">
        <v>53</v>
      </c>
      <c r="AN10" s="115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103.22199999999999</v>
      </c>
      <c r="R12" s="53">
        <v>0</v>
      </c>
      <c r="S12" s="53">
        <v>70.667000000000002</v>
      </c>
      <c r="T12" s="53">
        <v>130</v>
      </c>
      <c r="U12" s="53">
        <v>1289.5999999999999</v>
      </c>
      <c r="V12" s="53">
        <v>468.25</v>
      </c>
      <c r="W12" s="53">
        <v>2000</v>
      </c>
      <c r="X12" s="53">
        <v>290</v>
      </c>
      <c r="Y12" s="53">
        <v>1848.1710867426564</v>
      </c>
      <c r="Z12" s="53">
        <v>308.98</v>
      </c>
      <c r="AA12" s="53">
        <v>956.50300000000004</v>
      </c>
      <c r="AB12" s="53">
        <v>0</v>
      </c>
      <c r="AC12" s="53">
        <v>2960.9780000000001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9229.1410867426566</v>
      </c>
      <c r="AP12" s="54">
        <f>SUMIF($C$11:$AN$11,"I.Mad",C12:AN12)</f>
        <v>1197.23</v>
      </c>
      <c r="AQ12" s="54">
        <f>SUM(AO12:AP12)</f>
        <v>10426.371086742656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4</v>
      </c>
      <c r="R13" s="55" t="s">
        <v>20</v>
      </c>
      <c r="S13" s="55">
        <v>1</v>
      </c>
      <c r="T13" s="55">
        <v>7</v>
      </c>
      <c r="U13" s="55">
        <v>4</v>
      </c>
      <c r="V13" s="55">
        <v>12</v>
      </c>
      <c r="W13" s="55">
        <v>28</v>
      </c>
      <c r="X13" s="55">
        <v>10</v>
      </c>
      <c r="Y13" s="55">
        <v>43</v>
      </c>
      <c r="Z13" s="55">
        <v>7</v>
      </c>
      <c r="AA13" s="55">
        <v>8</v>
      </c>
      <c r="AB13" s="55" t="s">
        <v>20</v>
      </c>
      <c r="AC13" s="55">
        <v>36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124</v>
      </c>
      <c r="AP13" s="54">
        <f>SUMIF($C$11:$AN$11,"I.Mad",C13:AN13)</f>
        <v>36</v>
      </c>
      <c r="AQ13" s="54">
        <f>SUM(AO13:AP13)</f>
        <v>160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3</v>
      </c>
      <c r="R14" s="55" t="s">
        <v>20</v>
      </c>
      <c r="S14" s="55">
        <v>1</v>
      </c>
      <c r="T14" s="55">
        <v>3</v>
      </c>
      <c r="U14" s="55">
        <v>1</v>
      </c>
      <c r="V14" s="55">
        <v>5</v>
      </c>
      <c r="W14" s="55">
        <v>8</v>
      </c>
      <c r="X14" s="55">
        <v>2</v>
      </c>
      <c r="Y14" s="55">
        <v>11</v>
      </c>
      <c r="Z14" s="55" t="s">
        <v>61</v>
      </c>
      <c r="AA14" s="55">
        <v>5</v>
      </c>
      <c r="AB14" s="55" t="s">
        <v>20</v>
      </c>
      <c r="AC14" s="55">
        <v>11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40</v>
      </c>
      <c r="AP14" s="54">
        <f>SUMIF($C$11:$AN$11,"I.Mad",C14:AN14)</f>
        <v>10</v>
      </c>
      <c r="AQ14" s="54">
        <f>SUM(AO14:AP14)</f>
        <v>50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0</v>
      </c>
      <c r="R15" s="55" t="s">
        <v>20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 t="s">
        <v>20</v>
      </c>
      <c r="AA15" s="55">
        <v>0</v>
      </c>
      <c r="AB15" s="55" t="s">
        <v>20</v>
      </c>
      <c r="AC15" s="55">
        <v>1.5119461840551867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14</v>
      </c>
      <c r="R16" s="61" t="s">
        <v>20</v>
      </c>
      <c r="S16" s="61">
        <v>14.5</v>
      </c>
      <c r="T16" s="61">
        <v>14.5</v>
      </c>
      <c r="U16" s="61">
        <v>14</v>
      </c>
      <c r="V16" s="61">
        <v>14</v>
      </c>
      <c r="W16" s="61">
        <v>14</v>
      </c>
      <c r="X16" s="61">
        <v>14</v>
      </c>
      <c r="Y16" s="61" t="s">
        <v>64</v>
      </c>
      <c r="Z16" s="61" t="s">
        <v>20</v>
      </c>
      <c r="AA16" s="61">
        <v>13.5</v>
      </c>
      <c r="AB16" s="61" t="s">
        <v>20</v>
      </c>
      <c r="AC16" s="61">
        <v>13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113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74"/>
      <c r="AL24" s="58"/>
      <c r="AM24" s="74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74"/>
      <c r="J25" s="74"/>
      <c r="K25" s="58"/>
      <c r="L25" s="58"/>
      <c r="M25" s="58"/>
      <c r="N25" s="58"/>
      <c r="O25" s="58"/>
      <c r="P25" s="58"/>
      <c r="Q25" s="74">
        <v>1.777687529861443</v>
      </c>
      <c r="R25" s="74"/>
      <c r="S25" s="74">
        <v>9.3333333333333339</v>
      </c>
      <c r="T25" s="74"/>
      <c r="U25" s="74">
        <v>0.4</v>
      </c>
      <c r="V25" s="74">
        <v>0.75</v>
      </c>
      <c r="W25" s="58"/>
      <c r="X25" s="58"/>
      <c r="Y25" s="58">
        <v>94.548913257343472</v>
      </c>
      <c r="Z25" s="58"/>
      <c r="AA25" s="74"/>
      <c r="AB25" s="74"/>
      <c r="AC25" s="58">
        <v>19.022000000000002</v>
      </c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125.08193412053825</v>
      </c>
      <c r="AP25" s="54">
        <f t="shared" ref="AP25:AP37" si="2">SUMIF($C$11:$AN$11,"I.Mad",C25:AN25)</f>
        <v>0.75</v>
      </c>
      <c r="AQ25" s="58">
        <f>SUM(AO25:AP25)</f>
        <v>125.83193412053825</v>
      </c>
      <c r="AT25" s="20"/>
      <c r="AU25" s="20"/>
      <c r="AV25" s="20"/>
    </row>
    <row r="26" spans="2:48" ht="50.25" customHeight="1" x14ac:dyDescent="0.55000000000000004">
      <c r="B26" s="86" t="s">
        <v>42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>
        <v>1159.9999999999998</v>
      </c>
      <c r="E27" s="58"/>
      <c r="F27" s="58">
        <v>1893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3053</v>
      </c>
      <c r="AQ27" s="58">
        <f t="shared" si="0"/>
        <v>3053</v>
      </c>
      <c r="AT27" s="20"/>
      <c r="AU27" s="20"/>
      <c r="AV27" s="20"/>
    </row>
    <row r="28" spans="2:48" ht="50.25" customHeight="1" x14ac:dyDescent="0.55000000000000004">
      <c r="B28" s="86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58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74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74"/>
      <c r="AL29" s="58"/>
      <c r="AM29" s="74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74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32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57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74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47</v>
      </c>
      <c r="C33" s="58"/>
      <c r="D33" s="58"/>
      <c r="E33" s="58"/>
      <c r="F33" s="58"/>
      <c r="G33" s="58"/>
      <c r="H33" s="58"/>
      <c r="I33" s="74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33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59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60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65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74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34</v>
      </c>
      <c r="C38" s="58">
        <f>+SUM(C12,C18,C24:C37)</f>
        <v>0</v>
      </c>
      <c r="D38" s="58">
        <f t="shared" ref="D38:X38" si="3">+SUM(D12,D18,D24:D37)</f>
        <v>1159.9999999999998</v>
      </c>
      <c r="E38" s="58">
        <f t="shared" si="3"/>
        <v>0</v>
      </c>
      <c r="F38" s="58">
        <f t="shared" si="3"/>
        <v>1893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104.99968752986143</v>
      </c>
      <c r="R38" s="58">
        <f t="shared" si="3"/>
        <v>0</v>
      </c>
      <c r="S38" s="58">
        <f>+SUM(S12,S18,S24:S37)</f>
        <v>80.00033333333333</v>
      </c>
      <c r="T38" s="58">
        <f t="shared" si="3"/>
        <v>130</v>
      </c>
      <c r="U38" s="58">
        <f>+SUM(U12,U18,U24:U37)</f>
        <v>1290</v>
      </c>
      <c r="V38" s="58">
        <f t="shared" si="3"/>
        <v>469</v>
      </c>
      <c r="W38" s="58">
        <f t="shared" si="3"/>
        <v>2000</v>
      </c>
      <c r="X38" s="58">
        <f t="shared" si="3"/>
        <v>290</v>
      </c>
      <c r="Y38" s="58">
        <f>+SUM(Y12,Y18,Y24:Y37)</f>
        <v>1942.7199999999998</v>
      </c>
      <c r="Z38" s="58">
        <f>+SUM(Z12,Z18,Z24:Z37)</f>
        <v>308.98</v>
      </c>
      <c r="AA38" s="58">
        <f>+SUM(AA12,AA18,AA24:AA37)</f>
        <v>956.50300000000004</v>
      </c>
      <c r="AB38" s="58">
        <f t="shared" ref="AB38:AN38" si="4">+SUM(AB12,AB18,AB24:AB37)</f>
        <v>0</v>
      </c>
      <c r="AC38" s="58">
        <f>+SUM(AC12,AC18,AC24:AC37)</f>
        <v>2980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9354.2230208631954</v>
      </c>
      <c r="AP38" s="58">
        <f>SUM(AP12,AP18,AP24:AP37)</f>
        <v>4250.9799999999996</v>
      </c>
      <c r="AQ38" s="58">
        <f>SUM(AO38:AP38)</f>
        <v>13605.203020863195</v>
      </c>
    </row>
    <row r="39" spans="2:43" ht="50.25" customHeight="1" x14ac:dyDescent="0.55000000000000004">
      <c r="B39" s="83" t="s">
        <v>39</v>
      </c>
      <c r="C39" s="25"/>
      <c r="D39" s="25"/>
      <c r="E39" s="25"/>
      <c r="F39" s="60"/>
      <c r="G39" s="60">
        <v>17</v>
      </c>
      <c r="H39" s="60"/>
      <c r="I39" s="93">
        <v>18.7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56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2016-07-08T18:47:01Z</cp:lastPrinted>
  <dcterms:created xsi:type="dcterms:W3CDTF">2008-10-21T17:58:04Z</dcterms:created>
  <dcterms:modified xsi:type="dcterms:W3CDTF">2016-07-18T19:45:21Z</dcterms:modified>
</cp:coreProperties>
</file>