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4000" windowHeight="973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27" i="1" l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<sst xmlns="http://schemas.openxmlformats.org/spreadsheetml/2006/main" count="356" uniqueCount="69">
  <si>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</si>
  <si>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</si>
  <si>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</si>
  <si>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</si>
  <si>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</si>
  <si>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</si>
  <si>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</si>
  <si>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</si>
  <si>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</si>
  <si>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</si>
  <si>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</si>
  <si>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</si>
  <si>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</si>
  <si>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</si>
  <si>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</si>
  <si>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</si>
  <si>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</si>
  <si>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</si>
  <si>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</si>
  <si>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</si>
  <si>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</si>
  <si>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</si>
  <si>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</si>
  <si>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</si>
  <si>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</si>
  <si>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</si>
  <si>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</si>
  <si>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</si>
  <si>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</si>
  <si>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</si>
  <si>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</si>
  <si>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</si>
  <si>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</si>
  <si>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</si>
  <si>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</si>
  <si>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</si>
  <si>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</si>
  <si>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</si>
  <si>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</si>
  <si>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</si>
  <si>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</si>
  <si>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</si>
  <si>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</si>
  <si>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</si>
  <si>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</si>
  <si>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</si>
  <si>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</si>
  <si>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</si>
  <si>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</si>
  <si>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</si>
  <si>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</si>
  <si>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</si>
  <si>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</si>
  <si>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</si>
  <si>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</si>
  <si>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</si>
  <si>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</si>
  <si>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</si>
  <si>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</si>
  <si>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</si>
  <si>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</si>
  <si>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</si>
  <si>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</si>
  <si>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</si>
  <si>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R.M.N°463-2021-PRODUCE, R.M.N°167-2022-PRODUCE, R.M.N°171-2022-PRODUCE</t>
  </si>
  <si>
    <t>PEJERREY</t>
  </si>
  <si>
    <t xml:space="preserve">        Fecha  : 16/06/2022</t>
  </si>
  <si>
    <t>Callao, 17 de junio del 2022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</si>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</sst>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</cellXfs>
  <cellStyles count="14">
    <cellStyle name="Estilo 1" xfId="1"/>
    <cellStyle name="Estilo 1 2" xfId="11"/>
    <cellStyle name="Euro" xfId="2"/>
    <cellStyle name="Euro 2" xfId="12"/>
    <cellStyle name="Excel Built-in Explanatory Text" xfId="8"/>
    <cellStyle name="Normal" xfId="0" builtinId="0"/>
    <cellStyle name="Normal 2" xfId="3"/>
    <cellStyle name="Normal 2 2" xfId="4"/>
    <cellStyle name="Normal 2 3" xfId="13"/>
    <cellStyle name="Normal 3" xfId="5"/>
    <cellStyle name="Normal 4" xfId="6"/>
    <cellStyle name="Normal 5" xfId="7"/>
    <cellStyle name="Normal 6" xfId="9"/>
    <cellStyle name="Normal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zoomScale="23" zoomScaleNormal="23" workbookViewId="0">
      <selection activeCell="AM12" sqref="AM12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26.57031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0" t="s">
        <v>3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2:48" ht="45" customHeight="1" x14ac:dyDescent="0.5">
      <c r="B5" s="71" t="s">
        <v>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2" t="s">
        <v>5</v>
      </c>
      <c r="AN6" s="72"/>
      <c r="AO6" s="72"/>
      <c r="AP6" s="72"/>
      <c r="AQ6" s="72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3"/>
      <c r="AP7" s="73"/>
      <c r="AQ7" s="73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2" t="s">
        <v>66</v>
      </c>
      <c r="AP8" s="72"/>
      <c r="AQ8" s="72"/>
    </row>
    <row r="9" spans="2:48" ht="27.75" x14ac:dyDescent="0.4">
      <c r="B9" s="4" t="s">
        <v>7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67" t="s">
        <v>9</v>
      </c>
      <c r="D10" s="67"/>
      <c r="E10" s="67" t="s">
        <v>10</v>
      </c>
      <c r="F10" s="67"/>
      <c r="G10" s="67" t="s">
        <v>11</v>
      </c>
      <c r="H10" s="67"/>
      <c r="I10" s="67" t="s">
        <v>12</v>
      </c>
      <c r="J10" s="67"/>
      <c r="K10" s="67" t="s">
        <v>13</v>
      </c>
      <c r="L10" s="67"/>
      <c r="M10" s="67" t="s">
        <v>14</v>
      </c>
      <c r="N10" s="67"/>
      <c r="O10" s="67" t="s">
        <v>15</v>
      </c>
      <c r="P10" s="67"/>
      <c r="Q10" s="67" t="s">
        <v>16</v>
      </c>
      <c r="R10" s="67"/>
      <c r="S10" s="67" t="s">
        <v>17</v>
      </c>
      <c r="T10" s="67"/>
      <c r="U10" s="67" t="s">
        <v>18</v>
      </c>
      <c r="V10" s="67"/>
      <c r="W10" s="67" t="s">
        <v>19</v>
      </c>
      <c r="X10" s="67"/>
      <c r="Y10" s="69" t="s">
        <v>20</v>
      </c>
      <c r="Z10" s="69"/>
      <c r="AA10" s="67" t="s">
        <v>21</v>
      </c>
      <c r="AB10" s="67"/>
      <c r="AC10" s="67" t="s">
        <v>22</v>
      </c>
      <c r="AD10" s="67"/>
      <c r="AE10" s="67" t="s">
        <v>23</v>
      </c>
      <c r="AF10" s="67"/>
      <c r="AG10" s="67" t="s">
        <v>24</v>
      </c>
      <c r="AH10" s="67"/>
      <c r="AI10" s="67" t="s">
        <v>25</v>
      </c>
      <c r="AJ10" s="67"/>
      <c r="AK10" s="67" t="s">
        <v>26</v>
      </c>
      <c r="AL10" s="67"/>
      <c r="AM10" s="67" t="s">
        <v>27</v>
      </c>
      <c r="AN10" s="67"/>
      <c r="AO10" s="68" t="s">
        <v>28</v>
      </c>
      <c r="AP10" s="68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1334</v>
      </c>
      <c r="G12" s="30">
        <v>1477.085</v>
      </c>
      <c r="H12" s="30">
        <v>0</v>
      </c>
      <c r="I12" s="30">
        <v>7264.7</v>
      </c>
      <c r="J12" s="30">
        <v>2565.44</v>
      </c>
      <c r="K12" s="30">
        <v>341.66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2503</v>
      </c>
      <c r="R12" s="30">
        <v>0</v>
      </c>
      <c r="S12" s="30">
        <v>1110</v>
      </c>
      <c r="T12" s="30">
        <v>200</v>
      </c>
      <c r="U12" s="30">
        <v>250</v>
      </c>
      <c r="V12" s="30">
        <v>1015</v>
      </c>
      <c r="W12" s="30">
        <v>850</v>
      </c>
      <c r="X12" s="30">
        <v>165</v>
      </c>
      <c r="Y12" s="30">
        <v>1194.08</v>
      </c>
      <c r="Z12" s="30">
        <v>383.52499999999998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786.53</v>
      </c>
      <c r="AN12" s="30">
        <v>0</v>
      </c>
      <c r="AO12" s="30">
        <f>SUMIF($C$11:$AN$11,"Ind",C12:AN12)</f>
        <v>15777.055</v>
      </c>
      <c r="AP12" s="30">
        <f>SUMIF($C$11:$AN$11,"I.Mad",C12:AN12)</f>
        <v>5662.9650000000001</v>
      </c>
      <c r="AQ12" s="30">
        <f>SUM(AO12:AP12)</f>
        <v>21440.02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>
        <v>33</v>
      </c>
      <c r="G13" s="30">
        <v>6</v>
      </c>
      <c r="H13" s="30">
        <v>0</v>
      </c>
      <c r="I13" s="30">
        <v>92</v>
      </c>
      <c r="J13" s="30">
        <v>75</v>
      </c>
      <c r="K13" s="30">
        <v>8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>
        <v>21</v>
      </c>
      <c r="R13" s="30" t="s">
        <v>34</v>
      </c>
      <c r="S13" s="30">
        <v>7</v>
      </c>
      <c r="T13" s="30">
        <v>2</v>
      </c>
      <c r="U13" s="30">
        <v>1</v>
      </c>
      <c r="V13" s="30">
        <v>12</v>
      </c>
      <c r="W13" s="30">
        <v>4</v>
      </c>
      <c r="X13" s="30">
        <v>2</v>
      </c>
      <c r="Y13" s="30">
        <v>10</v>
      </c>
      <c r="Z13" s="30">
        <v>7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>
        <v>5</v>
      </c>
      <c r="AN13" s="30" t="s">
        <v>34</v>
      </c>
      <c r="AO13" s="30">
        <f>SUMIF($C$11:$AN$11,"Ind*",C13:AN13)</f>
        <v>154</v>
      </c>
      <c r="AP13" s="30">
        <f>SUMIF($C$11:$AN$11,"I.Mad",C13:AN13)</f>
        <v>131</v>
      </c>
      <c r="AQ13" s="30">
        <f>SUM(AO13:AP13)</f>
        <v>285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>
        <v>9</v>
      </c>
      <c r="G14" s="30">
        <v>3</v>
      </c>
      <c r="H14" s="30">
        <v>0</v>
      </c>
      <c r="I14" s="30">
        <v>17</v>
      </c>
      <c r="J14" s="30">
        <v>12</v>
      </c>
      <c r="K14" s="30" t="s">
        <v>68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>
        <v>9</v>
      </c>
      <c r="R14" s="30" t="s">
        <v>34</v>
      </c>
      <c r="S14" s="30">
        <v>4</v>
      </c>
      <c r="T14" s="30">
        <v>2</v>
      </c>
      <c r="U14" s="30" t="s">
        <v>68</v>
      </c>
      <c r="V14" s="30">
        <v>7</v>
      </c>
      <c r="W14" s="30">
        <v>3</v>
      </c>
      <c r="X14" s="30">
        <v>2</v>
      </c>
      <c r="Y14" s="30">
        <v>1</v>
      </c>
      <c r="Z14" s="30">
        <v>3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>
        <v>4</v>
      </c>
      <c r="AN14" s="30" t="s">
        <v>34</v>
      </c>
      <c r="AO14" s="30">
        <f>SUMIF($C$11:$AN$11,"Ind*",C14:AN14)</f>
        <v>41</v>
      </c>
      <c r="AP14" s="30">
        <f>SUMIF($C$11:$AN$11,"I.Mad",C14:AN14)</f>
        <v>35</v>
      </c>
      <c r="AQ14" s="30">
        <f>SUM(AO14:AP14)</f>
        <v>76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>
        <v>39.752925887664624</v>
      </c>
      <c r="G15" s="30">
        <v>14.633975307638496</v>
      </c>
      <c r="H15" s="30">
        <v>0</v>
      </c>
      <c r="I15" s="30">
        <v>16.831102005332685</v>
      </c>
      <c r="J15" s="30">
        <v>9.9193285271589566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>
        <v>13.786718834583391</v>
      </c>
      <c r="R15" s="30" t="s">
        <v>34</v>
      </c>
      <c r="S15" s="30">
        <v>15.577891041193173</v>
      </c>
      <c r="T15" s="30">
        <v>34.834519667046074</v>
      </c>
      <c r="U15" s="30" t="s">
        <v>34</v>
      </c>
      <c r="V15" s="30">
        <v>15.443334841321553</v>
      </c>
      <c r="W15" s="30">
        <v>15.062424373263582</v>
      </c>
      <c r="X15" s="30">
        <v>10.791153175297278</v>
      </c>
      <c r="Y15" s="30">
        <v>20.603015075376884</v>
      </c>
      <c r="Z15" s="30">
        <v>9.2014665801029665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>
        <v>11.638290934660082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>
        <v>11</v>
      </c>
      <c r="G16" s="36">
        <v>13</v>
      </c>
      <c r="H16" s="36">
        <v>0</v>
      </c>
      <c r="I16" s="36">
        <v>13</v>
      </c>
      <c r="J16" s="36">
        <v>12.5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>
        <v>12.5</v>
      </c>
      <c r="R16" s="36" t="s">
        <v>34</v>
      </c>
      <c r="S16" s="36">
        <v>12.5</v>
      </c>
      <c r="T16" s="36">
        <v>12</v>
      </c>
      <c r="U16" s="36" t="s">
        <v>34</v>
      </c>
      <c r="V16" s="36">
        <v>12.5</v>
      </c>
      <c r="W16" s="36">
        <v>12.5</v>
      </c>
      <c r="X16" s="36">
        <v>13</v>
      </c>
      <c r="Y16" s="36">
        <v>12.5</v>
      </c>
      <c r="Z16" s="36">
        <v>13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>
        <v>12.5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2">
        <v>1.61</v>
      </c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1.61</v>
      </c>
      <c r="AP25" s="30">
        <f t="shared" si="1"/>
        <v>0</v>
      </c>
      <c r="AQ25" s="42">
        <f t="shared" si="2"/>
        <v>1.61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6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65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1334</v>
      </c>
      <c r="G41" s="42">
        <f t="shared" si="3"/>
        <v>1477.085</v>
      </c>
      <c r="H41" s="42">
        <f t="shared" si="3"/>
        <v>0</v>
      </c>
      <c r="I41" s="42">
        <f t="shared" si="3"/>
        <v>7266.3099999999995</v>
      </c>
      <c r="J41" s="42">
        <f t="shared" si="3"/>
        <v>2565.44</v>
      </c>
      <c r="K41" s="42">
        <f t="shared" si="3"/>
        <v>341.66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2503</v>
      </c>
      <c r="R41" s="42">
        <f t="shared" si="3"/>
        <v>0</v>
      </c>
      <c r="S41" s="42">
        <f t="shared" si="3"/>
        <v>1110</v>
      </c>
      <c r="T41" s="42">
        <f t="shared" si="3"/>
        <v>200</v>
      </c>
      <c r="U41" s="42">
        <f t="shared" si="3"/>
        <v>250</v>
      </c>
      <c r="V41" s="42">
        <f t="shared" si="3"/>
        <v>1015</v>
      </c>
      <c r="W41" s="42">
        <f t="shared" si="3"/>
        <v>850</v>
      </c>
      <c r="X41" s="42">
        <f t="shared" si="3"/>
        <v>165</v>
      </c>
      <c r="Y41" s="42">
        <f t="shared" si="3"/>
        <v>1194.08</v>
      </c>
      <c r="Z41" s="42">
        <f t="shared" si="3"/>
        <v>383.52499999999998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786.53</v>
      </c>
      <c r="AN41" s="42">
        <f t="shared" si="3"/>
        <v>0</v>
      </c>
      <c r="AO41" s="42">
        <f>SUM(AO12,AO18,AO24:AO37)</f>
        <v>15778.665000000001</v>
      </c>
      <c r="AP41" s="42">
        <f>SUM(AP12,AP18,AP24:AP37)</f>
        <v>5662.9650000000001</v>
      </c>
      <c r="AQ41" s="42">
        <f t="shared" si="2"/>
        <v>21441.63</v>
      </c>
    </row>
    <row r="42" spans="2:43" ht="50.25" customHeight="1" x14ac:dyDescent="0.55000000000000004">
      <c r="B42" s="29" t="s">
        <v>58</v>
      </c>
      <c r="C42" s="47"/>
      <c r="D42" s="47"/>
      <c r="E42" s="47"/>
      <c r="F42" s="36"/>
      <c r="G42" s="36">
        <v>16.3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63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2022-04-13T19:07:22Z</cp:lastPrinted>
  <dcterms:created xsi:type="dcterms:W3CDTF">2008-10-21T17:58:04Z</dcterms:created>
  <dcterms:modified xsi:type="dcterms:W3CDTF">2022-06-17T18:09:46Z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