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repo_pelag_diario\pela_adic2017\"/>
    </mc:Choice>
  </mc:AlternateContent>
  <bookViews>
    <workbookView showHorizontalScroll="0" showVerticalScroll="0" showSheetTabs="0" xWindow="0" yWindow="0" windowWidth="28800" windowHeight="124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<sst xmlns="http://schemas.openxmlformats.org/spreadsheetml/2006/main" count="348" uniqueCount="66">
  <si>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</si>
  <si>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</si>
  <si>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</si>
  <si>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</si>
  <si>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</si>
  <si>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</si>
  <si>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</si>
  <si>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</si>
  <si>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</si>
  <si>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</si>
  <si>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</si>
  <si>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</si>
  <si>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</si>
  <si>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</si>
  <si>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</si>
  <si>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</si>
  <si>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</si>
  <si>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</si>
  <si>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</si>
  <si>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</si>
  <si>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</si>
  <si>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</si>
  <si>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</si>
  <si>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</si>
  <si>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</si>
  <si>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</si>
  <si>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</si>
  <si>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</si>
  <si>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</si>
  <si>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</si>
  <si>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</si>
  <si>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</si>
  <si>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</si>
  <si>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</si>
  <si>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</si>
  <si>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</si>
  <si>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</si>
  <si>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</si>
  <si>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</si>
  <si>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</si>
  <si>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</si>
  <si>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</si>
  <si>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</si>
  <si>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</si>
  <si>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</si>
  <si>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</si>
  <si>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</si>
  <si>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</si>
  <si>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</si>
  <si>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</si>
  <si>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</si>
  <si>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</si>
  <si>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</si>
  <si>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</si>
  <si>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</si>
  <si>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</si>
  <si>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</si>
  <si>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</si>
  <si>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</si>
  <si>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</si>
  <si>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</si>
  <si>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</si>
  <si>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S/M</t>
  </si>
  <si>
    <t xml:space="preserve">        Fecha  : 16/06/2017</t>
  </si>
  <si>
    <t>Callao, 19 de junio del 2017</t>
  </si>
  <si>
    <t>13.5y12.0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</si>
</sst>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O14" sqref="O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6" t="s">
        <v>58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37</v>
      </c>
      <c r="AN6" s="117"/>
      <c r="AO6" s="117"/>
      <c r="AP6" s="117"/>
      <c r="AQ6" s="117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8"/>
      <c r="AP7" s="118"/>
      <c r="AQ7" s="118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63</v>
      </c>
      <c r="AP8" s="117"/>
      <c r="AQ8" s="117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2" t="s">
        <v>45</v>
      </c>
      <c r="J10" s="122"/>
      <c r="K10" s="122" t="s">
        <v>7</v>
      </c>
      <c r="L10" s="122"/>
      <c r="M10" s="114" t="s">
        <v>8</v>
      </c>
      <c r="N10" s="125"/>
      <c r="O10" s="114" t="s">
        <v>9</v>
      </c>
      <c r="P10" s="125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52</v>
      </c>
      <c r="X10" s="124"/>
      <c r="Y10" s="114" t="s">
        <v>46</v>
      </c>
      <c r="Z10" s="115"/>
      <c r="AA10" s="114" t="s">
        <v>38</v>
      </c>
      <c r="AB10" s="115"/>
      <c r="AC10" s="114" t="s">
        <v>13</v>
      </c>
      <c r="AD10" s="115"/>
      <c r="AE10" s="121" t="s">
        <v>54</v>
      </c>
      <c r="AF10" s="115"/>
      <c r="AG10" s="121" t="s">
        <v>47</v>
      </c>
      <c r="AH10" s="115"/>
      <c r="AI10" s="121" t="s">
        <v>48</v>
      </c>
      <c r="AJ10" s="115"/>
      <c r="AK10" s="121" t="s">
        <v>49</v>
      </c>
      <c r="AL10" s="115"/>
      <c r="AM10" s="121" t="s">
        <v>50</v>
      </c>
      <c r="AN10" s="115"/>
      <c r="AO10" s="119" t="s">
        <v>14</v>
      </c>
      <c r="AP10" s="120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184</v>
      </c>
      <c r="D12" s="51">
        <v>0</v>
      </c>
      <c r="E12" s="51">
        <v>600</v>
      </c>
      <c r="F12" s="51">
        <v>1126</v>
      </c>
      <c r="G12" s="51">
        <v>3343.645</v>
      </c>
      <c r="H12" s="51">
        <v>4467.4750000000004</v>
      </c>
      <c r="I12" s="51">
        <v>1458.94</v>
      </c>
      <c r="J12" s="51">
        <v>113.93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867.50420276736065</v>
      </c>
      <c r="R12" s="51">
        <v>0</v>
      </c>
      <c r="S12" s="51">
        <v>1642.895</v>
      </c>
      <c r="T12" s="51">
        <v>0</v>
      </c>
      <c r="U12" s="51">
        <v>2150</v>
      </c>
      <c r="V12" s="51">
        <v>75</v>
      </c>
      <c r="W12" s="51">
        <v>2190</v>
      </c>
      <c r="X12" s="51">
        <v>0</v>
      </c>
      <c r="Y12" s="51">
        <v>5509.4791999999998</v>
      </c>
      <c r="Z12" s="51">
        <v>196.1722</v>
      </c>
      <c r="AA12" s="51">
        <v>5683.9530000000004</v>
      </c>
      <c r="AB12" s="51">
        <v>0</v>
      </c>
      <c r="AC12" s="51">
        <v>9954.2690000000002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336.58499999999998</v>
      </c>
      <c r="AN12" s="51">
        <v>0</v>
      </c>
      <c r="AO12" s="52">
        <f>SUMIF($C$11:$AN$11,"Ind*",C12:AN12)</f>
        <v>33921.270402767361</v>
      </c>
      <c r="AP12" s="52">
        <f>SUMIF($C$11:$AN$11,"I.Mad",C12:AN12)</f>
        <v>5978.5772000000006</v>
      </c>
      <c r="AQ12" s="52">
        <f>SUM(AO12:AP12)</f>
        <v>39899.847602767361</v>
      </c>
      <c r="AS12" s="26"/>
      <c r="AT12" s="60"/>
    </row>
    <row r="13" spans="2:48" ht="50.25" customHeight="1" x14ac:dyDescent="0.55000000000000004">
      <c r="B13" s="81" t="s">
        <v>19</v>
      </c>
      <c r="C13" s="53">
        <v>6</v>
      </c>
      <c r="D13" s="53" t="s">
        <v>20</v>
      </c>
      <c r="E13" s="53">
        <v>9</v>
      </c>
      <c r="F13" s="53">
        <v>23</v>
      </c>
      <c r="G13" s="53">
        <v>33</v>
      </c>
      <c r="H13" s="53">
        <v>106</v>
      </c>
      <c r="I13" s="53">
        <v>9</v>
      </c>
      <c r="J13" s="53">
        <v>3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8</v>
      </c>
      <c r="R13" s="53" t="s">
        <v>20</v>
      </c>
      <c r="S13" s="53">
        <v>9</v>
      </c>
      <c r="T13" s="53" t="s">
        <v>20</v>
      </c>
      <c r="U13" s="53">
        <v>11</v>
      </c>
      <c r="V13" s="53">
        <v>1</v>
      </c>
      <c r="W13" s="53">
        <v>16</v>
      </c>
      <c r="X13" s="53" t="s">
        <v>20</v>
      </c>
      <c r="Y13" s="53">
        <v>31</v>
      </c>
      <c r="Z13" s="53">
        <v>6</v>
      </c>
      <c r="AA13" s="53">
        <v>24</v>
      </c>
      <c r="AB13" s="53" t="s">
        <v>20</v>
      </c>
      <c r="AC13" s="53">
        <v>47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7</v>
      </c>
      <c r="AN13" s="53" t="s">
        <v>20</v>
      </c>
      <c r="AO13" s="52">
        <f>SUMIF($C$11:$AN$11,"Ind*",C13:AN13)</f>
        <v>210</v>
      </c>
      <c r="AP13" s="52">
        <f>SUMIF($C$11:$AN$11,"I.Mad",C13:AN13)</f>
        <v>139</v>
      </c>
      <c r="AQ13" s="52">
        <f>SUM(AO13:AP13)</f>
        <v>349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3</v>
      </c>
      <c r="D14" s="53" t="s">
        <v>20</v>
      </c>
      <c r="E14" s="53">
        <v>2</v>
      </c>
      <c r="F14" s="53">
        <v>4</v>
      </c>
      <c r="G14" s="53">
        <v>8</v>
      </c>
      <c r="H14" s="53">
        <v>18</v>
      </c>
      <c r="I14" s="53">
        <v>4</v>
      </c>
      <c r="J14" s="53">
        <v>2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4</v>
      </c>
      <c r="R14" s="53" t="s">
        <v>20</v>
      </c>
      <c r="S14" s="53">
        <v>6</v>
      </c>
      <c r="T14" s="53" t="s">
        <v>20</v>
      </c>
      <c r="U14" s="53">
        <v>4</v>
      </c>
      <c r="V14" s="53" t="s">
        <v>62</v>
      </c>
      <c r="W14" s="53">
        <v>7</v>
      </c>
      <c r="X14" s="53" t="s">
        <v>20</v>
      </c>
      <c r="Y14" s="53">
        <v>5</v>
      </c>
      <c r="Z14" s="53">
        <v>1</v>
      </c>
      <c r="AA14" s="53">
        <v>8</v>
      </c>
      <c r="AB14" s="53" t="s">
        <v>20</v>
      </c>
      <c r="AC14" s="53">
        <v>14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20</v>
      </c>
      <c r="AO14" s="52">
        <f>SUMIF($C$11:$AN$11,"Ind*",C14:AN14)</f>
        <v>68</v>
      </c>
      <c r="AP14" s="52">
        <f>SUMIF($C$11:$AN$11,"I.Mad",C14:AN14)</f>
        <v>25</v>
      </c>
      <c r="AQ14" s="52">
        <f>SUM(AO14:AP14)</f>
        <v>93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>
        <v>0</v>
      </c>
      <c r="F15" s="53">
        <v>0</v>
      </c>
      <c r="G15" s="53">
        <v>4.7996954602615665</v>
      </c>
      <c r="H15" s="53">
        <v>3.897964701822195</v>
      </c>
      <c r="I15" s="53">
        <v>4.0074190755652461</v>
      </c>
      <c r="J15" s="53">
        <v>1.7954918422522124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1.5873891645449121</v>
      </c>
      <c r="R15" s="53" t="s">
        <v>20</v>
      </c>
      <c r="S15" s="53">
        <v>37.318452215594888</v>
      </c>
      <c r="T15" s="53" t="s">
        <v>20</v>
      </c>
      <c r="U15" s="53">
        <v>0</v>
      </c>
      <c r="V15" s="53" t="s">
        <v>20</v>
      </c>
      <c r="W15" s="53">
        <v>47.005891322369827</v>
      </c>
      <c r="X15" s="53" t="s">
        <v>20</v>
      </c>
      <c r="Y15" s="53">
        <v>28.869340000000001</v>
      </c>
      <c r="Z15" s="53">
        <v>44.565219999999997</v>
      </c>
      <c r="AA15" s="53">
        <v>19.547425376463231</v>
      </c>
      <c r="AB15" s="53" t="s">
        <v>20</v>
      </c>
      <c r="AC15" s="53">
        <v>35.513171553969968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10.287981501543658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</v>
      </c>
      <c r="D16" s="58" t="s">
        <v>20</v>
      </c>
      <c r="E16" s="58">
        <v>14</v>
      </c>
      <c r="F16" s="58">
        <v>14</v>
      </c>
      <c r="G16" s="58">
        <v>15</v>
      </c>
      <c r="H16" s="58">
        <v>14</v>
      </c>
      <c r="I16" s="58">
        <v>15</v>
      </c>
      <c r="J16" s="58">
        <v>15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11.5</v>
      </c>
      <c r="T16" s="58" t="s">
        <v>20</v>
      </c>
      <c r="U16" s="58">
        <v>12.5</v>
      </c>
      <c r="V16" s="58" t="s">
        <v>20</v>
      </c>
      <c r="W16" s="58">
        <v>12</v>
      </c>
      <c r="X16" s="58" t="s">
        <v>20</v>
      </c>
      <c r="Y16" s="58">
        <v>12</v>
      </c>
      <c r="Z16" s="58">
        <v>12</v>
      </c>
      <c r="AA16" s="58" t="s">
        <v>65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>
        <v>2.4957972326393381</v>
      </c>
      <c r="R25" s="71"/>
      <c r="S25" s="55">
        <v>7.1053143979414726</v>
      </c>
      <c r="T25" s="55"/>
      <c r="U25" s="71"/>
      <c r="V25" s="71"/>
      <c r="W25" s="71"/>
      <c r="X25" s="71"/>
      <c r="Y25" s="71">
        <v>7.1657849999999996</v>
      </c>
      <c r="Z25" s="71">
        <v>0.18776599999999999</v>
      </c>
      <c r="AA25" s="55">
        <v>10.992000000000001</v>
      </c>
      <c r="AB25" s="71"/>
      <c r="AC25" s="71">
        <v>5.7309999999999999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33.489896630580809</v>
      </c>
      <c r="AP25" s="52">
        <f t="shared" si="1"/>
        <v>0.18776599999999999</v>
      </c>
      <c r="AQ25" s="55">
        <f>SUM(AO25:AP25)</f>
        <v>33.677662630580812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113">
        <v>5.5E-2</v>
      </c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5.5E-2</v>
      </c>
      <c r="AP30" s="52">
        <f t="shared" si="1"/>
        <v>0</v>
      </c>
      <c r="AQ30" s="55">
        <f t="shared" si="2"/>
        <v>5.5E-2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F38" si="5">+SUM(C24:C37,C18,C12)</f>
        <v>184</v>
      </c>
      <c r="D38" s="55">
        <f t="shared" si="5"/>
        <v>0</v>
      </c>
      <c r="E38" s="55">
        <f t="shared" si="5"/>
        <v>600</v>
      </c>
      <c r="F38" s="55">
        <f t="shared" si="5"/>
        <v>1126</v>
      </c>
      <c r="G38" s="55">
        <f>+SUM(G24:G37,G18,G12)</f>
        <v>3343.645</v>
      </c>
      <c r="H38" s="55">
        <f t="shared" ref="H38" si="6">+SUM(H24:H37,H18,H12)</f>
        <v>4467.4750000000004</v>
      </c>
      <c r="I38" s="55">
        <f t="shared" ref="I38" si="7">+SUM(I24:I37,I18,I12)</f>
        <v>1458.94</v>
      </c>
      <c r="J38" s="55">
        <f t="shared" ref="J38" si="8">+SUM(J24:J37,J18,J12)</f>
        <v>113.93</v>
      </c>
      <c r="K38" s="55">
        <f t="shared" ref="K38:L38" si="9">+SUM(K24:K37,K18,K12)</f>
        <v>0</v>
      </c>
      <c r="L38" s="55">
        <f t="shared" si="9"/>
        <v>0</v>
      </c>
      <c r="M38" s="55">
        <f t="shared" ref="M38" si="10">+SUM(M24:M37,M18,M12)</f>
        <v>0</v>
      </c>
      <c r="N38" s="55">
        <f t="shared" ref="N38" si="11">+SUM(N24:N37,N18,N12)</f>
        <v>0</v>
      </c>
      <c r="O38" s="55">
        <f t="shared" ref="O38" si="12">+SUM(O24:O37,O18,O12)</f>
        <v>0</v>
      </c>
      <c r="P38" s="55">
        <f t="shared" ref="P38:Q38" si="13">+SUM(P24:P37,P18,P12)</f>
        <v>0</v>
      </c>
      <c r="Q38" s="55">
        <f t="shared" si="13"/>
        <v>870</v>
      </c>
      <c r="R38" s="55">
        <f t="shared" ref="R38" si="14">+SUM(R24:R37,R18,R12)</f>
        <v>0</v>
      </c>
      <c r="S38" s="55">
        <f t="shared" ref="S38" si="15">+SUM(S24:S37,S18,S12)</f>
        <v>1650.0003143979416</v>
      </c>
      <c r="T38" s="55">
        <f t="shared" ref="T38" si="16">+SUM(T24:T37,T18,T12)</f>
        <v>0</v>
      </c>
      <c r="U38" s="55">
        <f t="shared" ref="U38:V38" si="17">+SUM(U24:U37,U18,U12)</f>
        <v>2150</v>
      </c>
      <c r="V38" s="55">
        <f t="shared" si="17"/>
        <v>75</v>
      </c>
      <c r="W38" s="55">
        <f t="shared" ref="W38" si="18">+SUM(W24:W37,W18,W12)</f>
        <v>2190</v>
      </c>
      <c r="X38" s="55">
        <f t="shared" ref="X38" si="19">+SUM(X24:X37,X18,X12)</f>
        <v>0</v>
      </c>
      <c r="Y38" s="55">
        <f t="shared" ref="Y38" si="20">+SUM(Y24:Y37,Y18,Y12)</f>
        <v>5516.6449849999999</v>
      </c>
      <c r="Z38" s="55">
        <f t="shared" ref="Z38:AA38" si="21">+SUM(Z24:Z37,Z18,Z12)</f>
        <v>196.35996600000001</v>
      </c>
      <c r="AA38" s="55">
        <f t="shared" si="21"/>
        <v>5695</v>
      </c>
      <c r="AB38" s="55">
        <f t="shared" ref="AB38" si="22">+SUM(AB24:AB37,AB18,AB12)</f>
        <v>0</v>
      </c>
      <c r="AC38" s="55">
        <f t="shared" ref="AC38" si="23">+SUM(AC24:AC37,AC18,AC12)</f>
        <v>9960</v>
      </c>
      <c r="AD38" s="55">
        <f t="shared" ref="AD38" si="24">+SUM(AD24:AD37,AD18,AD12)</f>
        <v>0</v>
      </c>
      <c r="AE38" s="55">
        <f t="shared" ref="AE38:AF38" si="25">+SUM(AE24:AE37,AE18,AE12)</f>
        <v>0</v>
      </c>
      <c r="AF38" s="55">
        <f t="shared" si="25"/>
        <v>0</v>
      </c>
      <c r="AG38" s="55">
        <f t="shared" ref="AG38" si="26">+SUM(AG24:AG37,AG18,AG12)</f>
        <v>0</v>
      </c>
      <c r="AH38" s="55">
        <f t="shared" ref="AH38" si="27">+SUM(AH24:AH37,AH18,AH12)</f>
        <v>0</v>
      </c>
      <c r="AI38" s="55">
        <f t="shared" ref="AI38" si="28">+SUM(AI24:AI37,AI18,AI12)</f>
        <v>0</v>
      </c>
      <c r="AJ38" s="55">
        <f t="shared" ref="AJ38:AK38" si="29">+SUM(AJ24:AJ37,AJ18,AJ12)</f>
        <v>0</v>
      </c>
      <c r="AK38" s="55">
        <f t="shared" si="29"/>
        <v>0</v>
      </c>
      <c r="AL38" s="55">
        <f t="shared" ref="AL38" si="30">+SUM(AL24:AL37,AL18,AL12)</f>
        <v>0</v>
      </c>
      <c r="AM38" s="55">
        <f t="shared" ref="AM38" si="31">+SUM(AM24:AM37,AM18,AM12)</f>
        <v>336.58499999999998</v>
      </c>
      <c r="AN38" s="55">
        <f t="shared" ref="AN38" si="32">+SUM(AN24:AN37,AN18,AN12)</f>
        <v>0</v>
      </c>
      <c r="AO38" s="55">
        <f>SUM(AO12,AO18,AO24:AO37)</f>
        <v>33954.815299397938</v>
      </c>
      <c r="AP38" s="55">
        <f>SUM(AP12,AP18,AP24:AP37)</f>
        <v>5978.7649660000006</v>
      </c>
      <c r="AQ38" s="55">
        <f>SUM(AO38:AP38)</f>
        <v>39933.580265397941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17.899999999999999</v>
      </c>
      <c r="H39" s="57"/>
      <c r="I39" s="57">
        <v>20.100000000000001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55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2017-06-13T20:04:26Z</cp:lastPrinted>
  <dcterms:created xsi:type="dcterms:W3CDTF">2008-10-21T17:58:04Z</dcterms:created>
  <dcterms:modified xsi:type="dcterms:W3CDTF">2017-06-19T21:29:27Z</dcterms:modified>
</cp:coreProperties>
</file>