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<sst xmlns="http://schemas.openxmlformats.org/spreadsheetml/2006/main" count="360" uniqueCount="69">
  <si>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</si>
  <si>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</si>
  <si>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</si>
  <si>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</si>
  <si>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</si>
  <si>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</si>
  <si>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</si>
  <si>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</si>
  <si>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</si>
  <si>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</si>
  <si>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</si>
  <si>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</si>
  <si>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</si>
  <si>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</si>
  <si>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</si>
  <si>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</si>
  <si>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</si>
  <si>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</si>
  <si>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</si>
  <si>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</si>
  <si>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</si>
  <si>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</si>
  <si>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</si>
  <si>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</si>
  <si>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</si>
  <si>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</si>
  <si>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</si>
  <si>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</si>
  <si>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</si>
  <si>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</si>
  <si>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</si>
  <si>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</si>
  <si>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</si>
  <si>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</si>
  <si>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</si>
  <si>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</si>
  <si>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</si>
  <si>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</si>
  <si>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</si>
  <si>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</si>
  <si>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</si>
  <si>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</si>
  <si>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</si>
  <si>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</si>
  <si>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</si>
  <si>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</si>
  <si>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</si>
  <si>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</si>
  <si>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</si>
  <si>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</si>
  <si>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</si>
  <si>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</si>
  <si>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</si>
  <si>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</si>
  <si>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</si>
  <si>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</si>
  <si>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</si>
  <si>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</si>
  <si>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</si>
  <si>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</si>
  <si>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</si>
  <si>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</si>
  <si>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</si>
  <si>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</si>
  <si>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</si>
  <si>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</si>
  <si>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</si>
  <si>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16/05/2024</t>
  </si>
  <si>
    <t>Callao,17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</si>
</sst>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A26" sqref="A26:XFD2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1133.08</v>
      </c>
      <c r="F12" s="24">
        <v>0</v>
      </c>
      <c r="G12" s="24">
        <v>13729.43</v>
      </c>
      <c r="H12" s="24">
        <v>2402.41</v>
      </c>
      <c r="I12" s="24">
        <v>10632.85</v>
      </c>
      <c r="J12" s="24">
        <v>3755.0949999999998</v>
      </c>
      <c r="K12" s="24">
        <v>520.52499999999998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751.995</v>
      </c>
      <c r="T12" s="24">
        <v>35.93</v>
      </c>
      <c r="U12" s="24">
        <v>485.34</v>
      </c>
      <c r="V12" s="24">
        <v>496.55500000000001</v>
      </c>
      <c r="W12" s="24">
        <v>70.02</v>
      </c>
      <c r="X12" s="24">
        <v>0</v>
      </c>
      <c r="Y12" s="24">
        <v>584.99</v>
      </c>
      <c r="Z12" s="24">
        <v>108.045</v>
      </c>
      <c r="AA12" s="24">
        <v>1181.81</v>
      </c>
      <c r="AB12" s="24">
        <v>0</v>
      </c>
      <c r="AC12" s="24">
        <v>1262.05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30352.090000000004</v>
      </c>
      <c r="AP12" s="24">
        <f>SUMIF($C$11:$AN$11,"I.Mad",C12:AN12)</f>
        <v>6798.0349999999999</v>
      </c>
      <c r="AQ12" s="24">
        <f>SUM(AO12:AP12)</f>
        <v>37150.125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4</v>
      </c>
      <c r="F13" s="24" t="s">
        <v>33</v>
      </c>
      <c r="G13" s="24">
        <v>47</v>
      </c>
      <c r="H13" s="24">
        <v>38</v>
      </c>
      <c r="I13" s="24">
        <v>65</v>
      </c>
      <c r="J13" s="24">
        <v>60</v>
      </c>
      <c r="K13" s="24">
        <v>5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12</v>
      </c>
      <c r="T13" s="24">
        <v>3</v>
      </c>
      <c r="U13" s="24">
        <v>4</v>
      </c>
      <c r="V13" s="24">
        <v>8</v>
      </c>
      <c r="W13" s="24">
        <v>1</v>
      </c>
      <c r="X13" s="24" t="s">
        <v>33</v>
      </c>
      <c r="Y13" s="24">
        <v>10</v>
      </c>
      <c r="Z13" s="24">
        <v>1</v>
      </c>
      <c r="AA13" s="24">
        <v>23</v>
      </c>
      <c r="AB13" s="24" t="s">
        <v>33</v>
      </c>
      <c r="AC13" s="24">
        <v>12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183</v>
      </c>
      <c r="AP13" s="24">
        <f>SUMIF($C$11:$AN$11,"I.Mad",C13:AN13)</f>
        <v>110</v>
      </c>
      <c r="AQ13" s="24">
        <f>SUM(AO13:AP13)</f>
        <v>293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 t="s">
        <v>33</v>
      </c>
      <c r="G14" s="24">
        <v>12</v>
      </c>
      <c r="H14" s="24">
        <v>7</v>
      </c>
      <c r="I14" s="24">
        <v>4</v>
      </c>
      <c r="J14" s="24">
        <v>4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6</v>
      </c>
      <c r="T14" s="24">
        <v>1</v>
      </c>
      <c r="U14" s="24">
        <v>2</v>
      </c>
      <c r="V14" s="24">
        <v>3</v>
      </c>
      <c r="W14" s="24">
        <v>1</v>
      </c>
      <c r="X14" s="24" t="s">
        <v>33</v>
      </c>
      <c r="Y14" s="24">
        <v>3</v>
      </c>
      <c r="Z14" s="24" t="s">
        <v>64</v>
      </c>
      <c r="AA14" s="24">
        <v>5</v>
      </c>
      <c r="AB14" s="24" t="s">
        <v>33</v>
      </c>
      <c r="AC14" s="24">
        <v>4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40</v>
      </c>
      <c r="AP14" s="24">
        <f>SUMIF($C$11:$AN$11,"I.Mad",C14:AN14)</f>
        <v>15</v>
      </c>
      <c r="AQ14" s="24">
        <f>SUM(AO14:AP14)</f>
        <v>55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15.194207729114501</v>
      </c>
      <c r="F15" s="24" t="s">
        <v>33</v>
      </c>
      <c r="G15" s="24">
        <v>5.3180004270724197</v>
      </c>
      <c r="H15" s="24">
        <v>42.820350566118599</v>
      </c>
      <c r="I15" s="24">
        <v>8.0870142588489493</v>
      </c>
      <c r="J15" s="24">
        <v>5.0787949453909302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>
        <v>44.552014517168601</v>
      </c>
      <c r="T15" s="24">
        <v>12.6373626372604</v>
      </c>
      <c r="U15" s="24">
        <v>44.406262346214298</v>
      </c>
      <c r="V15" s="24">
        <v>35.201741528221802</v>
      </c>
      <c r="W15" s="24">
        <v>49.000000000030099</v>
      </c>
      <c r="X15" s="24" t="s">
        <v>33</v>
      </c>
      <c r="Y15" s="24">
        <v>27.300962253682801</v>
      </c>
      <c r="Z15" s="24" t="s">
        <v>33</v>
      </c>
      <c r="AA15" s="24">
        <v>77.219612312877999</v>
      </c>
      <c r="AB15" s="24" t="s">
        <v>33</v>
      </c>
      <c r="AC15" s="24">
        <v>91.747993833602294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</v>
      </c>
      <c r="H16" s="27">
        <v>12.5</v>
      </c>
      <c r="I16" s="27">
        <v>13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11.5</v>
      </c>
      <c r="T16" s="27">
        <v>12.5</v>
      </c>
      <c r="U16" s="27">
        <v>11.5</v>
      </c>
      <c r="V16" s="27">
        <v>12.5</v>
      </c>
      <c r="W16" s="27">
        <v>11.5</v>
      </c>
      <c r="X16" s="27" t="s">
        <v>33</v>
      </c>
      <c r="Y16" s="27">
        <v>12</v>
      </c>
      <c r="Z16" s="27" t="s">
        <v>33</v>
      </c>
      <c r="AA16" s="27">
        <v>10.5</v>
      </c>
      <c r="AB16" s="27" t="s">
        <v>33</v>
      </c>
      <c r="AC16" s="27">
        <v>10.5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>
        <v>1.89595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1.89595</v>
      </c>
      <c r="AP26" s="24">
        <f t="shared" si="1"/>
        <v>0</v>
      </c>
      <c r="AQ26" s="32">
        <f t="shared" si="2"/>
        <v>1.89595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0.47040999999999999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>
        <v>2.5461900000000002</v>
      </c>
      <c r="Z30" s="24"/>
      <c r="AA30" s="27">
        <v>0.34360000000000002</v>
      </c>
      <c r="AB30" s="32"/>
      <c r="AC30" s="32">
        <v>13.999129999999999</v>
      </c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17.35933</v>
      </c>
      <c r="AP30" s="24">
        <f t="shared" si="1"/>
        <v>0</v>
      </c>
      <c r="AQ30" s="32">
        <f t="shared" si="2"/>
        <v>17.35933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1133.08</v>
      </c>
      <c r="F41" s="32">
        <f t="shared" si="3"/>
        <v>0</v>
      </c>
      <c r="G41" s="32">
        <f t="shared" si="3"/>
        <v>13729.43</v>
      </c>
      <c r="H41" s="32">
        <f>+SUM(H24:H40,H18,H12)</f>
        <v>2402.41</v>
      </c>
      <c r="I41" s="32">
        <f>+SUM(I24:I40,I18,I12)</f>
        <v>10633.32041</v>
      </c>
      <c r="J41" s="32">
        <f t="shared" si="3"/>
        <v>3755.0949999999998</v>
      </c>
      <c r="K41" s="32">
        <f t="shared" si="3"/>
        <v>520.52499999999998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751.995</v>
      </c>
      <c r="T41" s="32">
        <f t="shared" si="3"/>
        <v>35.93</v>
      </c>
      <c r="U41" s="32">
        <f t="shared" si="3"/>
        <v>485.34</v>
      </c>
      <c r="V41" s="32">
        <f t="shared" si="3"/>
        <v>496.55500000000001</v>
      </c>
      <c r="W41" s="32">
        <f t="shared" si="3"/>
        <v>70.02</v>
      </c>
      <c r="X41" s="32">
        <f t="shared" si="3"/>
        <v>0</v>
      </c>
      <c r="Y41" s="32">
        <f t="shared" si="3"/>
        <v>587.53619000000003</v>
      </c>
      <c r="Z41" s="32">
        <f t="shared" si="3"/>
        <v>108.045</v>
      </c>
      <c r="AA41" s="32">
        <f>+SUM(AA24:AA40,AA18,C12)</f>
        <v>0.34360000000000002</v>
      </c>
      <c r="AB41" s="32">
        <f t="shared" si="3"/>
        <v>0</v>
      </c>
      <c r="AC41" s="32">
        <f t="shared" si="3"/>
        <v>1277.94508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30371.345280000001</v>
      </c>
      <c r="AP41" s="32">
        <f>SUM(AP12,AP18,AP24:AP37)</f>
        <v>6798.0349999999999</v>
      </c>
      <c r="AQ41" s="32">
        <f t="shared" si="2"/>
        <v>37169.380279999998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2024-05-20T20:11:08Z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