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<sst xmlns="http://schemas.openxmlformats.org/spreadsheetml/2006/main" count="347" uniqueCount="69">
  <si>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</si>
  <si>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</si>
  <si>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</si>
  <si>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</si>
  <si>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</si>
  <si>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</si>
  <si>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</si>
  <si>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</si>
  <si>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</si>
  <si>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</si>
  <si>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</si>
  <si>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</si>
  <si>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</si>
  <si>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</si>
  <si>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</si>
  <si>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</si>
  <si>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</si>
  <si>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</si>
  <si>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</si>
  <si>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</si>
  <si>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</si>
  <si>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</si>
  <si>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</si>
  <si>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</si>
  <si>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</si>
  <si>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</si>
  <si>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</si>
  <si>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</si>
  <si>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</si>
  <si>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</si>
  <si>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</si>
  <si>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</si>
  <si>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</si>
  <si>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</si>
  <si>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</si>
  <si>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</si>
  <si>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</si>
  <si>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</si>
  <si>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</si>
  <si>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</si>
  <si>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</si>
  <si>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</si>
  <si>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</si>
  <si>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</si>
  <si>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</si>
  <si>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</si>
  <si>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</si>
  <si>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</si>
  <si>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</si>
  <si>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</si>
  <si>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</si>
  <si>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</si>
  <si>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</si>
  <si>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</si>
  <si>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</si>
  <si>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</si>
  <si>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</si>
  <si>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</si>
  <si>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</si>
  <si>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</si>
  <si>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</si>
  <si>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</si>
  <si>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</si>
  <si>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</si>
  <si>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</si>
  <si>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>GCQ/jsr</t>
  </si>
  <si>
    <t xml:space="preserve">        Fecha  : 16/05/2019</t>
  </si>
  <si>
    <t>Callao, 17 de mayo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</si>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</sst>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V31" sqref="V3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3" t="s">
        <v>59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4" t="s">
        <v>38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35</v>
      </c>
      <c r="AN6" s="125"/>
      <c r="AO6" s="125"/>
      <c r="AP6" s="125"/>
      <c r="AQ6" s="125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66</v>
      </c>
      <c r="AP8" s="125"/>
      <c r="AQ8" s="125"/>
    </row>
    <row r="9" spans="2:48" ht="27.75" x14ac:dyDescent="0.4">
      <c r="B9" s="14" t="s">
        <v>2</v>
      </c>
      <c r="C9" s="112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8" t="s">
        <v>4</v>
      </c>
      <c r="D10" s="117"/>
      <c r="E10" s="129" t="s">
        <v>58</v>
      </c>
      <c r="F10" s="130"/>
      <c r="G10" s="119" t="s">
        <v>5</v>
      </c>
      <c r="H10" s="120"/>
      <c r="I10" s="122" t="s">
        <v>43</v>
      </c>
      <c r="J10" s="122"/>
      <c r="K10" s="122" t="s">
        <v>6</v>
      </c>
      <c r="L10" s="122"/>
      <c r="M10" s="118" t="s">
        <v>7</v>
      </c>
      <c r="N10" s="121"/>
      <c r="O10" s="118" t="s">
        <v>8</v>
      </c>
      <c r="P10" s="121"/>
      <c r="Q10" s="119" t="s">
        <v>9</v>
      </c>
      <c r="R10" s="120"/>
      <c r="S10" s="119" t="s">
        <v>10</v>
      </c>
      <c r="T10" s="120"/>
      <c r="U10" s="119" t="s">
        <v>11</v>
      </c>
      <c r="V10" s="120"/>
      <c r="W10" s="119" t="s">
        <v>50</v>
      </c>
      <c r="X10" s="120"/>
      <c r="Y10" s="118" t="s">
        <v>44</v>
      </c>
      <c r="Z10" s="117"/>
      <c r="AA10" s="118" t="s">
        <v>36</v>
      </c>
      <c r="AB10" s="117"/>
      <c r="AC10" s="118" t="s">
        <v>12</v>
      </c>
      <c r="AD10" s="117"/>
      <c r="AE10" s="116" t="s">
        <v>52</v>
      </c>
      <c r="AF10" s="117"/>
      <c r="AG10" s="116" t="s">
        <v>45</v>
      </c>
      <c r="AH10" s="117"/>
      <c r="AI10" s="116" t="s">
        <v>46</v>
      </c>
      <c r="AJ10" s="117"/>
      <c r="AK10" s="116" t="s">
        <v>47</v>
      </c>
      <c r="AL10" s="117"/>
      <c r="AM10" s="116" t="s">
        <v>48</v>
      </c>
      <c r="AN10" s="117"/>
      <c r="AO10" s="127" t="s">
        <v>13</v>
      </c>
      <c r="AP10" s="128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164</v>
      </c>
      <c r="G12" s="49">
        <v>4980.57</v>
      </c>
      <c r="H12" s="49">
        <v>10007.015000000003</v>
      </c>
      <c r="I12" s="49">
        <v>14968.91</v>
      </c>
      <c r="J12" s="49">
        <v>2805.19</v>
      </c>
      <c r="K12" s="49">
        <v>1031.3900000000001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4013.875</v>
      </c>
      <c r="R12" s="49">
        <v>100</v>
      </c>
      <c r="S12" s="49">
        <v>3088.2109999999998</v>
      </c>
      <c r="T12" s="49">
        <v>245</v>
      </c>
      <c r="U12" s="49">
        <v>525</v>
      </c>
      <c r="V12" s="49">
        <v>1345</v>
      </c>
      <c r="W12" s="49">
        <v>3070</v>
      </c>
      <c r="X12" s="49">
        <v>1450</v>
      </c>
      <c r="Y12" s="49">
        <v>5133.4870000000001</v>
      </c>
      <c r="Z12" s="49">
        <v>2393.873</v>
      </c>
      <c r="AA12" s="49">
        <v>3660.2068484242136</v>
      </c>
      <c r="AB12" s="49">
        <v>171.55439599555061</v>
      </c>
      <c r="AC12" s="49">
        <v>2491.14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42962.789848424211</v>
      </c>
      <c r="AP12" s="50">
        <f>SUMIF($C$11:$AN$11,"I.Mad",C12:AN12)</f>
        <v>18681.632395995555</v>
      </c>
      <c r="AQ12" s="50">
        <f>SUM(AO12:AP12)</f>
        <v>61644.422244419766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>
        <v>20</v>
      </c>
      <c r="G13" s="51">
        <v>19</v>
      </c>
      <c r="H13" s="51">
        <v>164</v>
      </c>
      <c r="I13" s="51">
        <v>67</v>
      </c>
      <c r="J13" s="51">
        <v>47</v>
      </c>
      <c r="K13" s="51">
        <v>6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16</v>
      </c>
      <c r="R13" s="51">
        <v>1</v>
      </c>
      <c r="S13" s="51">
        <v>18</v>
      </c>
      <c r="T13" s="51">
        <v>3</v>
      </c>
      <c r="U13" s="51">
        <v>6</v>
      </c>
      <c r="V13" s="51">
        <v>17</v>
      </c>
      <c r="W13" s="51">
        <v>19</v>
      </c>
      <c r="X13" s="51">
        <v>20</v>
      </c>
      <c r="Y13" s="51">
        <v>44</v>
      </c>
      <c r="Z13" s="51">
        <v>29</v>
      </c>
      <c r="AA13" s="51">
        <v>19</v>
      </c>
      <c r="AB13" s="51">
        <v>3</v>
      </c>
      <c r="AC13" s="51">
        <v>12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226</v>
      </c>
      <c r="AP13" s="50">
        <f>SUMIF($C$11:$AN$11,"I.Mad",C13:AN13)</f>
        <v>304</v>
      </c>
      <c r="AQ13" s="50">
        <f>SUM(AO13:AP13)</f>
        <v>530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>
        <v>6</v>
      </c>
      <c r="G14" s="51">
        <v>4</v>
      </c>
      <c r="H14" s="51">
        <v>19</v>
      </c>
      <c r="I14" s="51">
        <v>6</v>
      </c>
      <c r="J14" s="51">
        <v>2</v>
      </c>
      <c r="K14" s="51" t="s">
        <v>68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8</v>
      </c>
      <c r="R14" s="51" t="s">
        <v>68</v>
      </c>
      <c r="S14" s="51">
        <v>5</v>
      </c>
      <c r="T14" s="51">
        <v>2</v>
      </c>
      <c r="U14" s="51">
        <v>1</v>
      </c>
      <c r="V14" s="51">
        <v>6</v>
      </c>
      <c r="W14" s="51">
        <v>4</v>
      </c>
      <c r="X14" s="51">
        <v>6</v>
      </c>
      <c r="Y14" s="51">
        <v>6</v>
      </c>
      <c r="Z14" s="51">
        <v>6</v>
      </c>
      <c r="AA14" s="51">
        <v>5</v>
      </c>
      <c r="AB14" s="51">
        <v>2</v>
      </c>
      <c r="AC14" s="51">
        <v>5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44</v>
      </c>
      <c r="AP14" s="50">
        <f>SUMIF($C$11:$AN$11,"I.Mad",C14:AN14)</f>
        <v>49</v>
      </c>
      <c r="AQ14" s="50">
        <f>SUM(AO14:AP14)</f>
        <v>93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>
        <v>0</v>
      </c>
      <c r="G15" s="51">
        <v>34.891457932139957</v>
      </c>
      <c r="H15" s="51">
        <v>51.014720555595339</v>
      </c>
      <c r="I15" s="51">
        <v>43.18157607761561</v>
      </c>
      <c r="J15" s="51">
        <v>0.68822932247454061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1.5089806235939291</v>
      </c>
      <c r="R15" s="51" t="s">
        <v>19</v>
      </c>
      <c r="S15" s="51">
        <v>4.7154426438286645</v>
      </c>
      <c r="T15" s="51">
        <v>0.97728436268854491</v>
      </c>
      <c r="U15" s="51">
        <v>2.5252525252525255</v>
      </c>
      <c r="V15" s="51">
        <v>1.1757062706272869</v>
      </c>
      <c r="W15" s="51">
        <v>1.5963968845380496</v>
      </c>
      <c r="X15" s="51">
        <v>1.4999787550140751</v>
      </c>
      <c r="Y15" s="51">
        <v>3.098433</v>
      </c>
      <c r="Z15" s="51">
        <v>12.968709</v>
      </c>
      <c r="AA15" s="51">
        <v>2.337715947810548</v>
      </c>
      <c r="AB15" s="51">
        <v>16.294253895409479</v>
      </c>
      <c r="AC15" s="51">
        <v>3.7936437959139044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>
        <v>15.5</v>
      </c>
      <c r="G16" s="56">
        <v>12</v>
      </c>
      <c r="H16" s="56">
        <v>11.5</v>
      </c>
      <c r="I16" s="56">
        <v>11.5</v>
      </c>
      <c r="J16" s="56">
        <v>15.5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>
        <v>13</v>
      </c>
      <c r="T16" s="56">
        <v>13</v>
      </c>
      <c r="U16" s="56">
        <v>13.5</v>
      </c>
      <c r="V16" s="56">
        <v>13</v>
      </c>
      <c r="W16" s="56">
        <v>13.5</v>
      </c>
      <c r="X16" s="56">
        <v>14</v>
      </c>
      <c r="Y16" s="56">
        <v>13.5</v>
      </c>
      <c r="Z16" s="56">
        <v>13</v>
      </c>
      <c r="AA16" s="56">
        <v>14</v>
      </c>
      <c r="AB16" s="56">
        <v>12.5</v>
      </c>
      <c r="AC16" s="56">
        <v>13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53"/>
      <c r="K25" s="53"/>
      <c r="L25" s="53"/>
      <c r="M25" s="53"/>
      <c r="N25" s="53"/>
      <c r="O25" s="53"/>
      <c r="P25" s="53"/>
      <c r="Q25" s="53">
        <v>1.125</v>
      </c>
      <c r="R25" s="53"/>
      <c r="S25" s="53">
        <v>11.789473684210526</v>
      </c>
      <c r="T25" s="53"/>
      <c r="U25" s="53"/>
      <c r="V25" s="53"/>
      <c r="W25" s="53"/>
      <c r="X25" s="53"/>
      <c r="Y25" s="53">
        <v>13.573129</v>
      </c>
      <c r="Z25" s="53">
        <v>4.8327330000000002</v>
      </c>
      <c r="AA25" s="53">
        <v>7.2039999999999997</v>
      </c>
      <c r="AB25" s="53">
        <v>1.262</v>
      </c>
      <c r="AC25" s="53">
        <v>8.86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42.551602684210522</v>
      </c>
      <c r="AP25" s="50">
        <f t="shared" si="1"/>
        <v>6.0947329999999997</v>
      </c>
      <c r="AQ25" s="53">
        <f>SUM(AO25:AP25)</f>
        <v>48.64633568421052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/>
      <c r="AB30" s="53">
        <v>1.7889999999999999</v>
      </c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1.7889999999999999</v>
      </c>
      <c r="AQ30" s="53">
        <f t="shared" si="2"/>
        <v>1.7889999999999999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63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>
        <v>9.3872410000000003E-2</v>
      </c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9.3872410000000003E-2</v>
      </c>
      <c r="AQ40" s="53">
        <f>SUM(AO40:AP40)</f>
        <v>9.3872410000000003E-2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164</v>
      </c>
      <c r="G41" s="53">
        <f t="shared" si="5"/>
        <v>4980.57</v>
      </c>
      <c r="H41" s="53">
        <f t="shared" si="5"/>
        <v>10007.015000000003</v>
      </c>
      <c r="I41" s="53">
        <f t="shared" si="5"/>
        <v>14968.91</v>
      </c>
      <c r="J41" s="53">
        <f t="shared" si="5"/>
        <v>2805.19</v>
      </c>
      <c r="K41" s="53">
        <f t="shared" si="5"/>
        <v>1031.3900000000001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4015</v>
      </c>
      <c r="R41" s="53">
        <f t="shared" si="5"/>
        <v>100</v>
      </c>
      <c r="S41" s="53">
        <f t="shared" si="5"/>
        <v>3100.0004736842102</v>
      </c>
      <c r="T41" s="53">
        <f t="shared" si="5"/>
        <v>245</v>
      </c>
      <c r="U41" s="53">
        <f t="shared" si="5"/>
        <v>525</v>
      </c>
      <c r="V41" s="53">
        <f t="shared" si="5"/>
        <v>1345</v>
      </c>
      <c r="W41" s="53">
        <f t="shared" si="5"/>
        <v>3070</v>
      </c>
      <c r="X41" s="53">
        <f t="shared" si="5"/>
        <v>1450</v>
      </c>
      <c r="Y41" s="53">
        <f t="shared" si="5"/>
        <v>5147.0601290000004</v>
      </c>
      <c r="Z41" s="53">
        <f t="shared" si="5"/>
        <v>2398.7996054099999</v>
      </c>
      <c r="AA41" s="53">
        <f t="shared" si="5"/>
        <v>3667.4108484242138</v>
      </c>
      <c r="AB41" s="53">
        <f t="shared" si="5"/>
        <v>174.60539599555059</v>
      </c>
      <c r="AC41" s="53">
        <f>+SUM(AC24:AC40,AC18,AC12)</f>
        <v>2500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43005.341451108419</v>
      </c>
      <c r="AP41" s="53">
        <f>SUM(AP12,AP18,AP24:AP37)</f>
        <v>18689.516128995558</v>
      </c>
      <c r="AQ41" s="53">
        <f>SUM(AO41:AP41)</f>
        <v>61694.857580103977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18.7</v>
      </c>
      <c r="H42" s="55"/>
      <c r="I42" s="55">
        <v>20.6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16.2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4" t="s">
        <v>65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2019-05-17T17:14:09Z</dcterms:modified>
</cp:coreProperties>
</file>