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<sst xmlns="http://schemas.openxmlformats.org/spreadsheetml/2006/main" count="363" uniqueCount="69">
  <si>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</si>
  <si>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</si>
  <si>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</si>
  <si>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</si>
  <si>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</si>
  <si>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</si>
  <si>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</si>
  <si>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</si>
  <si>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</si>
  <si>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</si>
  <si>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</si>
  <si>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</si>
  <si>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</si>
  <si>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</si>
  <si>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</si>
  <si>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</si>
  <si>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</si>
  <si>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</si>
  <si>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</si>
  <si>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</si>
  <si>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</si>
  <si>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</si>
  <si>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</si>
  <si>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</si>
  <si>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</si>
  <si>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</si>
  <si>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</si>
  <si>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</si>
  <si>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</si>
  <si>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</si>
  <si>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</si>
  <si>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</si>
  <si>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</si>
  <si>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</si>
  <si>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</si>
  <si>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</si>
  <si>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</si>
  <si>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</si>
  <si>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</si>
  <si>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</si>
  <si>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</si>
  <si>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</si>
  <si>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</si>
  <si>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</si>
  <si>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</si>
  <si>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</si>
  <si>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</si>
  <si>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</si>
  <si>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</si>
  <si>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</si>
  <si>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</si>
  <si>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</si>
  <si>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</si>
  <si>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</si>
  <si>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</si>
  <si>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</si>
  <si>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</si>
  <si>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</si>
  <si>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</si>
  <si>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</si>
  <si>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</si>
  <si>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</si>
  <si>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</si>
  <si>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</si>
  <si>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</si>
  <si>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</si>
  <si>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 xml:space="preserve">        Fecha  : 16/04/2024</t>
  </si>
  <si>
    <t>SM</t>
  </si>
  <si>
    <t>Callao,18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</si>
</sst>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6" zoomScaleNormal="26" workbookViewId="0">
      <selection activeCell="G30" sqref="G3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50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773.34</v>
      </c>
      <c r="F12" s="24">
        <v>0</v>
      </c>
      <c r="G12" s="24">
        <v>11360.37</v>
      </c>
      <c r="H12" s="24">
        <v>808.99</v>
      </c>
      <c r="I12" s="24">
        <v>11993.315000000001</v>
      </c>
      <c r="J12" s="24">
        <v>3097.49</v>
      </c>
      <c r="K12" s="24">
        <v>808.45500000000004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449.2</v>
      </c>
      <c r="R12" s="24">
        <v>0</v>
      </c>
      <c r="S12" s="24">
        <v>226.45500000000001</v>
      </c>
      <c r="T12" s="24">
        <v>22.385000000000002</v>
      </c>
      <c r="U12" s="24">
        <v>668.86500000000001</v>
      </c>
      <c r="V12" s="24">
        <v>551.33299999999997</v>
      </c>
      <c r="W12" s="24">
        <v>2977.23</v>
      </c>
      <c r="X12" s="24">
        <v>0</v>
      </c>
      <c r="Y12" s="24">
        <v>5161.4650000000001</v>
      </c>
      <c r="Z12" s="24">
        <v>480.62</v>
      </c>
      <c r="AA12" s="24">
        <v>1020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35438.695000000007</v>
      </c>
      <c r="AP12" s="24">
        <f>SUMIF($C$11:$AN$11,"I.Mad",C12:AN12)</f>
        <v>4960.8179999999993</v>
      </c>
      <c r="AQ12" s="24">
        <f>SUM(AO12:AP12)</f>
        <v>40399.513000000006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5</v>
      </c>
      <c r="F13" s="24" t="s">
        <v>33</v>
      </c>
      <c r="G13" s="24">
        <v>37</v>
      </c>
      <c r="H13" s="24">
        <v>19</v>
      </c>
      <c r="I13" s="24">
        <v>53</v>
      </c>
      <c r="J13" s="24">
        <v>67</v>
      </c>
      <c r="K13" s="24">
        <v>4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</v>
      </c>
      <c r="R13" s="24" t="s">
        <v>33</v>
      </c>
      <c r="S13" s="24">
        <v>4</v>
      </c>
      <c r="T13" s="24">
        <v>1</v>
      </c>
      <c r="U13" s="24">
        <v>4</v>
      </c>
      <c r="V13" s="24">
        <v>15</v>
      </c>
      <c r="W13" s="24">
        <v>16</v>
      </c>
      <c r="X13" s="24" t="s">
        <v>33</v>
      </c>
      <c r="Y13" s="24">
        <v>45</v>
      </c>
      <c r="Z13" s="24">
        <v>8</v>
      </c>
      <c r="AA13" s="24">
        <v>4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175</v>
      </c>
      <c r="AP13" s="24">
        <f>SUMIF($C$11:$AN$11,"I.Mad",C13:AN13)</f>
        <v>110</v>
      </c>
      <c r="AQ13" s="24">
        <f>SUM(AO13:AP13)</f>
        <v>285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3</v>
      </c>
      <c r="F14" s="24" t="s">
        <v>33</v>
      </c>
      <c r="G14" s="24">
        <v>7</v>
      </c>
      <c r="H14" s="24">
        <v>6</v>
      </c>
      <c r="I14" s="24">
        <v>11</v>
      </c>
      <c r="J14" s="24">
        <v>1</v>
      </c>
      <c r="K14" s="24" t="s">
        <v>67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3</v>
      </c>
      <c r="R14" s="24" t="s">
        <v>33</v>
      </c>
      <c r="S14" s="24">
        <v>4</v>
      </c>
      <c r="T14" s="24">
        <v>1</v>
      </c>
      <c r="U14" s="24" t="s">
        <v>67</v>
      </c>
      <c r="V14" s="24">
        <v>9</v>
      </c>
      <c r="W14" s="24">
        <v>6</v>
      </c>
      <c r="X14" s="24" t="s">
        <v>33</v>
      </c>
      <c r="Y14" s="24">
        <v>10</v>
      </c>
      <c r="Z14" s="24" t="s">
        <v>67</v>
      </c>
      <c r="AA14" s="24">
        <v>2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46</v>
      </c>
      <c r="AP14" s="24">
        <f>SUMIF($C$11:$AN$11,"I.Mad",C14:AN14)</f>
        <v>17</v>
      </c>
      <c r="AQ14" s="24">
        <f>SUM(AO14:AP14)</f>
        <v>63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8.0766371508782608</v>
      </c>
      <c r="F15" s="24" t="s">
        <v>33</v>
      </c>
      <c r="G15" s="24">
        <v>22.068284352701301</v>
      </c>
      <c r="H15" s="24">
        <v>60.333700078398699</v>
      </c>
      <c r="I15" s="24">
        <v>32.317487735831001</v>
      </c>
      <c r="J15" s="24">
        <v>94.764397905759594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68.485824489564493</v>
      </c>
      <c r="R15" s="24" t="s">
        <v>33</v>
      </c>
      <c r="S15" s="24">
        <v>49.851946965802099</v>
      </c>
      <c r="T15" s="24">
        <v>100</v>
      </c>
      <c r="U15" s="24" t="s">
        <v>33</v>
      </c>
      <c r="V15" s="24">
        <v>97.419711191960403</v>
      </c>
      <c r="W15" s="24">
        <v>69.658219737077701</v>
      </c>
      <c r="X15" s="24" t="s">
        <v>33</v>
      </c>
      <c r="Y15" s="24">
        <v>70.3204636930585</v>
      </c>
      <c r="Z15" s="24" t="s">
        <v>33</v>
      </c>
      <c r="AA15" s="24">
        <v>79.799832157283703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7">
        <v>12.5</v>
      </c>
      <c r="F16" s="24" t="s">
        <v>33</v>
      </c>
      <c r="G16" s="27">
        <v>12</v>
      </c>
      <c r="H16" s="27">
        <v>12</v>
      </c>
      <c r="I16" s="27">
        <v>12</v>
      </c>
      <c r="J16" s="27">
        <v>10.5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11.5</v>
      </c>
      <c r="R16" s="24" t="s">
        <v>33</v>
      </c>
      <c r="S16" s="27">
        <v>12</v>
      </c>
      <c r="T16" s="27">
        <v>9.5</v>
      </c>
      <c r="U16" s="24" t="s">
        <v>33</v>
      </c>
      <c r="V16" s="27">
        <v>10</v>
      </c>
      <c r="W16" s="27">
        <v>11.5</v>
      </c>
      <c r="X16" s="24" t="s">
        <v>33</v>
      </c>
      <c r="Y16" s="27">
        <v>11</v>
      </c>
      <c r="Z16" s="24" t="s">
        <v>33</v>
      </c>
      <c r="AA16" s="27">
        <v>11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>
        <v>2.8495499999999998</v>
      </c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>
        <v>1.2665900000000001</v>
      </c>
      <c r="T30" s="24">
        <v>0.98275999999999997</v>
      </c>
      <c r="U30" s="24"/>
      <c r="V30" s="24"/>
      <c r="W30" s="24"/>
      <c r="X30" s="27"/>
      <c r="Y30" s="54"/>
      <c r="Z30" s="27"/>
      <c r="AA30" s="24">
        <v>2.1402399999999999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6.2563800000000001</v>
      </c>
      <c r="AP30" s="24">
        <f t="shared" si="1"/>
        <v>0.98275999999999997</v>
      </c>
      <c r="AQ30" s="32">
        <f t="shared" si="2"/>
        <v>7.2391399999999999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773.34</v>
      </c>
      <c r="F41" s="32">
        <f t="shared" si="3"/>
        <v>0</v>
      </c>
      <c r="G41" s="32">
        <f t="shared" si="3"/>
        <v>11363.219550000002</v>
      </c>
      <c r="H41" s="32">
        <f>+SUM(H24:H40,H18,H12)</f>
        <v>808.99</v>
      </c>
      <c r="I41" s="32">
        <f>+SUM(I24:I40,I18,I12)</f>
        <v>11993.315000000001</v>
      </c>
      <c r="J41" s="32">
        <f t="shared" si="3"/>
        <v>3097.49</v>
      </c>
      <c r="K41" s="32">
        <f t="shared" si="3"/>
        <v>808.45500000000004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449.2</v>
      </c>
      <c r="R41" s="32">
        <f t="shared" si="3"/>
        <v>0</v>
      </c>
      <c r="S41" s="32">
        <f t="shared" si="3"/>
        <v>227.72159000000002</v>
      </c>
      <c r="T41" s="32">
        <f t="shared" si="3"/>
        <v>23.367760000000001</v>
      </c>
      <c r="U41" s="32">
        <f t="shared" si="3"/>
        <v>668.86500000000001</v>
      </c>
      <c r="V41" s="32">
        <f t="shared" si="3"/>
        <v>551.33299999999997</v>
      </c>
      <c r="W41" s="32">
        <f t="shared" si="3"/>
        <v>2977.23</v>
      </c>
      <c r="X41" s="32">
        <f t="shared" si="3"/>
        <v>0</v>
      </c>
      <c r="Y41" s="32">
        <f t="shared" si="3"/>
        <v>5161.4650000000001</v>
      </c>
      <c r="Z41" s="32">
        <f t="shared" si="3"/>
        <v>480.62</v>
      </c>
      <c r="AA41" s="32">
        <f>+SUM(AA24:AA40,AA18,C12)</f>
        <v>2.1402399999999999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35444.951380000006</v>
      </c>
      <c r="AP41" s="32">
        <f>SUM(AP12,AP18,AP24:AP37)</f>
        <v>4961.8007599999992</v>
      </c>
      <c r="AQ41" s="32">
        <f t="shared" si="2"/>
        <v>40406.752140000004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63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2024-04-18T19:11:49Z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