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9D261BE9-7D04-4D7D-ACA6-D98DB5BE3026}" xr6:coauthVersionLast="47" xr6:coauthVersionMax="47" xr10:uidLastSave="{00000000-0000-0000-0000-000000000000}"/>
  <bookViews>
    <workbookView showSheetTabs="0" xWindow="20370" yWindow="-120" windowWidth="25440" windowHeight="1527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<sst xmlns="http://schemas.openxmlformats.org/spreadsheetml/2006/main" count="351" uniqueCount="69">
  <si>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</si>
  <si>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</si>
  <si>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</si>
  <si>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</si>
  <si>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</si>
  <si>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</si>
  <si>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</si>
  <si>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</si>
  <si>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</si>
  <si>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</si>
  <si>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</si>
  <si>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</si>
  <si>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</si>
  <si>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</si>
  <si>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</si>
  <si>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</si>
  <si>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</si>
  <si>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</si>
  <si>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</si>
  <si>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</si>
  <si>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</si>
  <si>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</si>
  <si>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</si>
  <si>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</si>
  <si>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</si>
  <si>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</si>
  <si>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</si>
  <si>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</si>
  <si>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</si>
  <si>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</si>
  <si>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</si>
  <si>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</si>
  <si>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</si>
  <si>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</si>
  <si>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</si>
  <si>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</si>
  <si>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</si>
  <si>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</si>
  <si>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</si>
  <si>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</si>
  <si>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</si>
  <si>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</si>
  <si>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</si>
  <si>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</si>
  <si>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</si>
  <si>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</si>
  <si>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</si>
  <si>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</si>
  <si>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</si>
  <si>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</si>
  <si>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</si>
  <si>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</si>
  <si>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</si>
  <si>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</si>
  <si>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</si>
  <si>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</si>
  <si>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</si>
  <si>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</si>
  <si>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</si>
  <si>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</si>
  <si>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</si>
  <si>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</si>
  <si>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</si>
  <si>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</si>
  <si>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</si>
  <si>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>SM</t>
  </si>
  <si>
    <t xml:space="preserve">           Atención: Sra. Sandra Belaunde Arnillas</t>
  </si>
  <si>
    <t xml:space="preserve">        Fecha  : 15/12/2022</t>
  </si>
  <si>
    <t>Callao, 16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</si>
</sst>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5" fillId="0" borderId="0" xfId="0" applyFont="1"/>
    <xf numFmtId="0" fontId="6" fillId="0" borderId="0" xfId="8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/>
    <xf numFmtId="168" fontId="2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16" fillId="0" borderId="0" xfId="0" applyFont="1"/>
    <xf numFmtId="1" fontId="24" fillId="0" borderId="0" xfId="0" applyNumberFormat="1" applyFont="1" applyProtection="1">
      <protection locked="0"/>
    </xf>
    <xf numFmtId="1" fontId="20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1" fontId="24" fillId="0" borderId="0" xfId="0" applyNumberFormat="1" applyFont="1" applyAlignment="1" applyProtection="1">
      <alignment horizontal="right"/>
      <protection locked="0"/>
    </xf>
    <xf numFmtId="168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S35" sqref="S3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407.54999999999995</v>
      </c>
      <c r="F12" s="25">
        <v>2651</v>
      </c>
      <c r="G12" s="25">
        <v>8765.8949999999986</v>
      </c>
      <c r="H12" s="25">
        <v>2853.87</v>
      </c>
      <c r="I12" s="25">
        <v>9307.1299999999992</v>
      </c>
      <c r="J12" s="25">
        <v>3650.42</v>
      </c>
      <c r="K12" s="25">
        <v>997.5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5990</v>
      </c>
      <c r="R12" s="25">
        <v>330</v>
      </c>
      <c r="S12" s="25">
        <v>4545</v>
      </c>
      <c r="T12" s="25">
        <v>90.064999999999998</v>
      </c>
      <c r="U12" s="25">
        <v>800</v>
      </c>
      <c r="V12" s="25">
        <v>1752</v>
      </c>
      <c r="W12" s="25">
        <v>2220</v>
      </c>
      <c r="X12" s="25">
        <v>0</v>
      </c>
      <c r="Y12" s="25">
        <v>5614.7800000000007</v>
      </c>
      <c r="Z12" s="25">
        <v>0</v>
      </c>
      <c r="AA12" s="25">
        <v>411.02989090909085</v>
      </c>
      <c r="AB12" s="25">
        <v>937.21162284653894</v>
      </c>
      <c r="AC12" s="25">
        <v>180.93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39239.814890909089</v>
      </c>
      <c r="AP12" s="25">
        <f>SUMIF($C$11:$AN$11,"I.Mad",C12:AN12)</f>
        <v>12264.56662284654</v>
      </c>
      <c r="AQ12" s="25">
        <f>SUM(AO12:AP12)</f>
        <v>51504.38151375563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2</v>
      </c>
      <c r="F13" s="25">
        <v>48</v>
      </c>
      <c r="G13" s="25">
        <v>25</v>
      </c>
      <c r="H13" s="25">
        <v>69</v>
      </c>
      <c r="I13" s="25">
        <v>49</v>
      </c>
      <c r="J13" s="25">
        <v>89</v>
      </c>
      <c r="K13" s="25">
        <v>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24</v>
      </c>
      <c r="R13" s="25">
        <v>6</v>
      </c>
      <c r="S13" s="25">
        <v>27</v>
      </c>
      <c r="T13" s="25">
        <v>1</v>
      </c>
      <c r="U13" s="25">
        <v>4</v>
      </c>
      <c r="V13" s="25">
        <v>22</v>
      </c>
      <c r="W13" s="25">
        <v>11</v>
      </c>
      <c r="X13" s="25" t="s">
        <v>33</v>
      </c>
      <c r="Y13" s="25">
        <v>24</v>
      </c>
      <c r="Z13" s="25" t="s">
        <v>33</v>
      </c>
      <c r="AA13" s="25">
        <v>2</v>
      </c>
      <c r="AB13" s="25">
        <v>10</v>
      </c>
      <c r="AC13" s="25">
        <v>2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173</v>
      </c>
      <c r="AP13" s="25">
        <f>SUMIF($C$11:$AN$11,"I.Mad",C13:AN13)</f>
        <v>245</v>
      </c>
      <c r="AQ13" s="25">
        <f>SUM(AO13:AP13)</f>
        <v>418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>
        <v>1</v>
      </c>
      <c r="F14" s="25">
        <v>10</v>
      </c>
      <c r="G14" s="25">
        <v>9</v>
      </c>
      <c r="H14" s="25">
        <v>11</v>
      </c>
      <c r="I14" s="25">
        <v>7</v>
      </c>
      <c r="J14" s="25">
        <v>20</v>
      </c>
      <c r="K14" s="25" t="s">
        <v>65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>
        <v>9</v>
      </c>
      <c r="R14" s="25" t="s">
        <v>65</v>
      </c>
      <c r="S14" s="25">
        <v>8</v>
      </c>
      <c r="T14" s="25">
        <v>1</v>
      </c>
      <c r="U14" s="25">
        <v>2</v>
      </c>
      <c r="V14" s="25">
        <v>5</v>
      </c>
      <c r="W14" s="25">
        <v>6</v>
      </c>
      <c r="X14" s="25" t="s">
        <v>33</v>
      </c>
      <c r="Y14" s="25">
        <v>13</v>
      </c>
      <c r="Z14" s="25" t="s">
        <v>33</v>
      </c>
      <c r="AA14" s="25">
        <v>1</v>
      </c>
      <c r="AB14" s="25">
        <v>3</v>
      </c>
      <c r="AC14" s="25" t="s">
        <v>65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56</v>
      </c>
      <c r="AP14" s="25">
        <f>SUMIF($C$11:$AN$11,"I.Mad",C14:AN14)</f>
        <v>50</v>
      </c>
      <c r="AQ14" s="25">
        <f>SUM(AO14:AP14)</f>
        <v>106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>
        <v>26.960784313725487</v>
      </c>
      <c r="F15" s="25">
        <v>6.1308763213912307</v>
      </c>
      <c r="G15" s="25">
        <v>34.527388445430226</v>
      </c>
      <c r="H15" s="25">
        <v>60.511225893551369</v>
      </c>
      <c r="I15" s="25">
        <v>31.586990654809561</v>
      </c>
      <c r="J15" s="25">
        <v>69.006837777616568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>
        <v>14.337315509615934</v>
      </c>
      <c r="R15" s="25" t="s">
        <v>33</v>
      </c>
      <c r="S15" s="25">
        <v>4.6157044059508987</v>
      </c>
      <c r="T15" s="25">
        <v>4.3956043956043951</v>
      </c>
      <c r="U15" s="25">
        <v>5.1911672320489588</v>
      </c>
      <c r="V15" s="25">
        <v>3.6383998645682749</v>
      </c>
      <c r="W15" s="25">
        <v>2.1368472283063418</v>
      </c>
      <c r="X15" s="25" t="s">
        <v>33</v>
      </c>
      <c r="Y15" s="25">
        <v>1.8670304596256251</v>
      </c>
      <c r="Z15" s="25" t="s">
        <v>33</v>
      </c>
      <c r="AA15" s="25">
        <v>20.634920634920633</v>
      </c>
      <c r="AB15" s="25">
        <v>21.313531147177681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>
        <v>12</v>
      </c>
      <c r="F16" s="30">
        <v>12.5</v>
      </c>
      <c r="G16" s="30">
        <v>12</v>
      </c>
      <c r="H16" s="30">
        <v>11</v>
      </c>
      <c r="I16" s="30">
        <v>12.5</v>
      </c>
      <c r="J16" s="30">
        <v>10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>
        <v>12.5</v>
      </c>
      <c r="R16" s="30" t="s">
        <v>33</v>
      </c>
      <c r="S16" s="30">
        <v>13</v>
      </c>
      <c r="T16" s="30">
        <v>13</v>
      </c>
      <c r="U16" s="30">
        <v>13</v>
      </c>
      <c r="V16" s="30">
        <v>13</v>
      </c>
      <c r="W16" s="30">
        <v>13</v>
      </c>
      <c r="X16" s="30" t="s">
        <v>33</v>
      </c>
      <c r="Y16" s="30">
        <v>13</v>
      </c>
      <c r="Z16" s="30" t="s">
        <v>33</v>
      </c>
      <c r="AA16" s="30">
        <v>12</v>
      </c>
      <c r="AB16" s="30">
        <v>12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/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6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30"/>
      <c r="Z30" s="25"/>
      <c r="AA30" s="25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407.54999999999995</v>
      </c>
      <c r="F41" s="36">
        <f t="shared" si="3"/>
        <v>2651</v>
      </c>
      <c r="G41" s="36">
        <f t="shared" si="3"/>
        <v>8765.8949999999986</v>
      </c>
      <c r="H41" s="36">
        <f t="shared" si="3"/>
        <v>2853.87</v>
      </c>
      <c r="I41" s="36">
        <f t="shared" si="3"/>
        <v>9307.1299999999992</v>
      </c>
      <c r="J41" s="36">
        <f t="shared" si="3"/>
        <v>3650.42</v>
      </c>
      <c r="K41" s="36">
        <f t="shared" si="3"/>
        <v>997.5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5990</v>
      </c>
      <c r="R41" s="36">
        <f t="shared" si="3"/>
        <v>330</v>
      </c>
      <c r="S41" s="36">
        <f t="shared" si="3"/>
        <v>4545</v>
      </c>
      <c r="T41" s="36">
        <f t="shared" si="3"/>
        <v>90.064999999999998</v>
      </c>
      <c r="U41" s="36">
        <f t="shared" si="3"/>
        <v>800</v>
      </c>
      <c r="V41" s="36">
        <f t="shared" si="3"/>
        <v>1752</v>
      </c>
      <c r="W41" s="36">
        <f t="shared" si="3"/>
        <v>2220</v>
      </c>
      <c r="X41" s="36">
        <f t="shared" si="3"/>
        <v>0</v>
      </c>
      <c r="Y41" s="36">
        <f t="shared" si="3"/>
        <v>5614.7800000000007</v>
      </c>
      <c r="Z41" s="36">
        <f t="shared" si="3"/>
        <v>0</v>
      </c>
      <c r="AA41" s="36">
        <f t="shared" si="3"/>
        <v>411.02989090909085</v>
      </c>
      <c r="AB41" s="36">
        <f t="shared" si="3"/>
        <v>937.21162284653894</v>
      </c>
      <c r="AC41" s="36">
        <f t="shared" si="3"/>
        <v>180.93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39239.814890909089</v>
      </c>
      <c r="AP41" s="36">
        <f>SUM(AP12,AP18,AP24:AP37)</f>
        <v>12264.56662284654</v>
      </c>
      <c r="AQ41" s="36">
        <f t="shared" si="2"/>
        <v>51504.38151375563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18</v>
      </c>
      <c r="H42" s="30"/>
      <c r="I42" s="30">
        <v>19.7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2022-12-16T17:50:22Z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