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<sst xmlns="http://schemas.openxmlformats.org/spreadsheetml/2006/main" count="345" uniqueCount="66">
  <si>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</si>
  <si>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</si>
  <si>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</si>
  <si>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</si>
  <si>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</si>
  <si>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</si>
  <si>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</si>
  <si>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</si>
  <si>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</si>
  <si>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</si>
  <si>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</si>
  <si>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</si>
  <si>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</si>
  <si>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</si>
  <si>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</si>
  <si>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</si>
  <si>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</si>
  <si>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</si>
  <si>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</si>
  <si>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</si>
  <si>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</si>
  <si>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</si>
  <si>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</si>
  <si>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</si>
  <si>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</si>
  <si>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</si>
  <si>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</si>
  <si>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</si>
  <si>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</si>
  <si>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</si>
  <si>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</si>
  <si>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</si>
  <si>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</si>
  <si>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</si>
  <si>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</si>
  <si>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</si>
  <si>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</si>
  <si>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</si>
  <si>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</si>
  <si>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</si>
  <si>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</si>
  <si>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</si>
  <si>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</si>
  <si>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</si>
  <si>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</si>
  <si>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</si>
  <si>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</si>
  <si>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</si>
  <si>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</si>
  <si>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</si>
  <si>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</si>
  <si>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</si>
  <si>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</si>
  <si>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</si>
  <si>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</si>
  <si>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</si>
  <si>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</si>
  <si>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</si>
  <si>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</si>
  <si>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</si>
  <si>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</si>
  <si>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</si>
  <si>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R.M.N°427-2015-PRODUCE,R.M.N°242-2016-PRODUCE,R.M.N°440-2016-PRODUCE, R.M.N° 469-2016</t>
  </si>
  <si>
    <t xml:space="preserve">        Fecha  : 15/12/2016</t>
  </si>
  <si>
    <t>10.5y13.0</t>
  </si>
  <si>
    <t>Callao, 16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</si>
</sst>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30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2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67" fontId="31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Z29" sqref="Z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37</v>
      </c>
      <c r="AN6" s="120"/>
      <c r="AO6" s="120"/>
      <c r="AP6" s="120"/>
      <c r="AQ6" s="120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0" t="s">
        <v>63</v>
      </c>
      <c r="AP8" s="120"/>
      <c r="AQ8" s="120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8"/>
      <c r="E10" s="117" t="s">
        <v>5</v>
      </c>
      <c r="F10" s="118"/>
      <c r="G10" s="125" t="s">
        <v>6</v>
      </c>
      <c r="H10" s="126"/>
      <c r="I10" s="127" t="s">
        <v>45</v>
      </c>
      <c r="J10" s="127"/>
      <c r="K10" s="127" t="s">
        <v>7</v>
      </c>
      <c r="L10" s="127"/>
      <c r="M10" s="117" t="s">
        <v>8</v>
      </c>
      <c r="N10" s="128"/>
      <c r="O10" s="117" t="s">
        <v>9</v>
      </c>
      <c r="P10" s="128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53</v>
      </c>
      <c r="X10" s="126"/>
      <c r="Y10" s="117" t="s">
        <v>47</v>
      </c>
      <c r="Z10" s="118"/>
      <c r="AA10" s="125" t="s">
        <v>38</v>
      </c>
      <c r="AB10" s="126"/>
      <c r="AC10" s="125" t="s">
        <v>13</v>
      </c>
      <c r="AD10" s="126"/>
      <c r="AE10" s="124" t="s">
        <v>57</v>
      </c>
      <c r="AF10" s="118"/>
      <c r="AG10" s="124" t="s">
        <v>48</v>
      </c>
      <c r="AH10" s="118"/>
      <c r="AI10" s="124" t="s">
        <v>49</v>
      </c>
      <c r="AJ10" s="118"/>
      <c r="AK10" s="124" t="s">
        <v>50</v>
      </c>
      <c r="AL10" s="118"/>
      <c r="AM10" s="124" t="s">
        <v>51</v>
      </c>
      <c r="AN10" s="118"/>
      <c r="AO10" s="122" t="s">
        <v>14</v>
      </c>
      <c r="AP10" s="123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892</v>
      </c>
      <c r="D12" s="53">
        <v>312</v>
      </c>
      <c r="E12" s="53">
        <v>1231</v>
      </c>
      <c r="F12" s="53">
        <v>901</v>
      </c>
      <c r="G12" s="53">
        <v>8119</v>
      </c>
      <c r="H12" s="53">
        <v>4283</v>
      </c>
      <c r="I12" s="53">
        <v>10741</v>
      </c>
      <c r="J12" s="53">
        <v>8349</v>
      </c>
      <c r="K12" s="53">
        <v>1290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2900</v>
      </c>
      <c r="R12" s="53">
        <v>0</v>
      </c>
      <c r="S12" s="53">
        <v>3253</v>
      </c>
      <c r="T12" s="53">
        <v>192</v>
      </c>
      <c r="U12" s="53">
        <v>1870</v>
      </c>
      <c r="V12" s="53">
        <v>105</v>
      </c>
      <c r="W12" s="53">
        <v>970</v>
      </c>
      <c r="X12" s="53">
        <v>0</v>
      </c>
      <c r="Y12" s="53">
        <v>970.18403708987171</v>
      </c>
      <c r="Z12" s="53">
        <v>132.17904312288613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32236.184037089872</v>
      </c>
      <c r="AP12" s="54">
        <f>SUMIF($C$11:$AN$11,"I.Mad",C12:AN12)</f>
        <v>14274.179043122886</v>
      </c>
      <c r="AQ12" s="54">
        <f>SUM(AO12:AP12)</f>
        <v>46510.363080212759</v>
      </c>
      <c r="AS12" s="27"/>
      <c r="AT12" s="62"/>
    </row>
    <row r="13" spans="2:48" ht="50.25" customHeight="1" x14ac:dyDescent="0.55000000000000004">
      <c r="B13" s="83" t="s">
        <v>19</v>
      </c>
      <c r="C13" s="55">
        <v>4</v>
      </c>
      <c r="D13" s="55">
        <v>5</v>
      </c>
      <c r="E13" s="55">
        <v>5</v>
      </c>
      <c r="F13" s="55">
        <v>21</v>
      </c>
      <c r="G13" s="55">
        <v>54</v>
      </c>
      <c r="H13" s="55">
        <v>74</v>
      </c>
      <c r="I13" s="55">
        <v>157</v>
      </c>
      <c r="J13" s="55">
        <v>83</v>
      </c>
      <c r="K13" s="55">
        <v>8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10</v>
      </c>
      <c r="R13" s="55" t="s">
        <v>20</v>
      </c>
      <c r="S13" s="55">
        <v>12</v>
      </c>
      <c r="T13" s="55">
        <v>3</v>
      </c>
      <c r="U13" s="55">
        <v>9</v>
      </c>
      <c r="V13" s="55">
        <v>2</v>
      </c>
      <c r="W13" s="55">
        <v>3</v>
      </c>
      <c r="X13" s="55" t="s">
        <v>20</v>
      </c>
      <c r="Y13" s="55">
        <v>12</v>
      </c>
      <c r="Z13" s="55">
        <v>2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274</v>
      </c>
      <c r="AP13" s="54">
        <f>SUMIF($C$11:$AN$11,"I.Mad",C13:AN13)</f>
        <v>190</v>
      </c>
      <c r="AQ13" s="54">
        <f>SUM(AO13:AP13)</f>
        <v>464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2</v>
      </c>
      <c r="D14" s="55">
        <v>2</v>
      </c>
      <c r="E14" s="55">
        <v>3</v>
      </c>
      <c r="F14" s="55">
        <v>4</v>
      </c>
      <c r="G14" s="55">
        <v>10</v>
      </c>
      <c r="H14" s="55">
        <v>16</v>
      </c>
      <c r="I14" s="55">
        <v>7</v>
      </c>
      <c r="J14" s="55">
        <v>8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6</v>
      </c>
      <c r="T14" s="55">
        <v>1</v>
      </c>
      <c r="U14" s="55">
        <v>4</v>
      </c>
      <c r="V14" s="55">
        <v>1</v>
      </c>
      <c r="W14" s="55">
        <v>3</v>
      </c>
      <c r="X14" s="55" t="s">
        <v>20</v>
      </c>
      <c r="Y14" s="55">
        <v>3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47</v>
      </c>
      <c r="AP14" s="54">
        <f>SUMIF($C$11:$AN$11,"I.Mad",C14:AN14)</f>
        <v>33</v>
      </c>
      <c r="AQ14" s="54">
        <f>SUM(AO14:AP14)</f>
        <v>80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26.2</v>
      </c>
      <c r="D15" s="55">
        <v>8.6999999999999993</v>
      </c>
      <c r="E15" s="55">
        <v>8.5516584722625559</v>
      </c>
      <c r="F15" s="55">
        <v>7.2285096898612835</v>
      </c>
      <c r="G15" s="55">
        <v>29.4</v>
      </c>
      <c r="H15" s="55">
        <v>8.3000000000000007</v>
      </c>
      <c r="I15" s="55">
        <v>41.790697323944457</v>
      </c>
      <c r="J15" s="55">
        <v>53.119286310257564</v>
      </c>
      <c r="K15" s="55">
        <v>45.429203416110838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12.8</v>
      </c>
      <c r="R15" s="55" t="s">
        <v>20</v>
      </c>
      <c r="S15" s="55">
        <v>31</v>
      </c>
      <c r="T15" s="55">
        <v>66.981129999999993</v>
      </c>
      <c r="U15" s="55">
        <v>4.24</v>
      </c>
      <c r="V15" s="55">
        <v>82.81</v>
      </c>
      <c r="W15" s="55">
        <v>2.68</v>
      </c>
      <c r="X15" s="55" t="s">
        <v>20</v>
      </c>
      <c r="Y15" s="55">
        <v>50.103774932970182</v>
      </c>
      <c r="Z15" s="55">
        <v>49.246231155778894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13</v>
      </c>
      <c r="D16" s="60">
        <v>13</v>
      </c>
      <c r="E16" s="60">
        <v>13</v>
      </c>
      <c r="F16" s="60">
        <v>13</v>
      </c>
      <c r="G16" s="60">
        <v>12.5</v>
      </c>
      <c r="H16" s="60">
        <v>14</v>
      </c>
      <c r="I16" s="60">
        <v>11.5</v>
      </c>
      <c r="J16" s="60">
        <v>11</v>
      </c>
      <c r="K16" s="60">
        <v>12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</v>
      </c>
      <c r="R16" s="60" t="s">
        <v>20</v>
      </c>
      <c r="S16" s="60">
        <v>13</v>
      </c>
      <c r="T16" s="60">
        <v>10</v>
      </c>
      <c r="U16" s="60">
        <v>13</v>
      </c>
      <c r="V16" s="60">
        <v>11</v>
      </c>
      <c r="W16" s="60">
        <v>13</v>
      </c>
      <c r="X16" s="60" t="s">
        <v>20</v>
      </c>
      <c r="Y16" s="129" t="s">
        <v>64</v>
      </c>
      <c r="Z16" s="129" t="s">
        <v>64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>
        <v>0.20835541149943632</v>
      </c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0.20835541149943632</v>
      </c>
      <c r="AQ24" s="57">
        <f t="shared" ref="AQ24:AQ37" si="0">SUM(AO24:AP24)</f>
        <v>0.20835541149943632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57"/>
      <c r="L25" s="57"/>
      <c r="M25" s="57"/>
      <c r="N25" s="57"/>
      <c r="O25" s="57"/>
      <c r="P25" s="57"/>
      <c r="Q25" s="57"/>
      <c r="R25" s="73"/>
      <c r="S25" s="73">
        <v>6.6150000000000002</v>
      </c>
      <c r="T25" s="73"/>
      <c r="U25" s="73"/>
      <c r="V25" s="73"/>
      <c r="W25" s="57"/>
      <c r="X25" s="57"/>
      <c r="Y25" s="73"/>
      <c r="Z25" s="73">
        <v>0.48082018038331459</v>
      </c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6.6150000000000002</v>
      </c>
      <c r="AP25" s="54">
        <f t="shared" ref="AP25:AP37" si="2">SUMIF($C$11:$AN$11,"I.Mad",C25:AN25)</f>
        <v>0.48082018038331459</v>
      </c>
      <c r="AQ25" s="57">
        <f>SUM(AO25:AP25)</f>
        <v>7.0958201803833152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116"/>
      <c r="J30" s="116">
        <v>21.786999999999999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0.20596291012838802</v>
      </c>
      <c r="Z30" s="73">
        <v>8.0136696730552445E-2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0.20596291012838802</v>
      </c>
      <c r="AP30" s="54">
        <f t="shared" si="2"/>
        <v>21.867136696730551</v>
      </c>
      <c r="AQ30" s="57">
        <f t="shared" si="0"/>
        <v>22.073099606858939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73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892</v>
      </c>
      <c r="D38" s="57">
        <f t="shared" si="3"/>
        <v>312</v>
      </c>
      <c r="E38" s="57">
        <f t="shared" si="3"/>
        <v>1231</v>
      </c>
      <c r="F38" s="57">
        <f t="shared" si="3"/>
        <v>901</v>
      </c>
      <c r="G38" s="57">
        <f t="shared" si="3"/>
        <v>8119</v>
      </c>
      <c r="H38" s="57">
        <f t="shared" si="3"/>
        <v>4283</v>
      </c>
      <c r="I38" s="57">
        <f t="shared" si="3"/>
        <v>10741</v>
      </c>
      <c r="J38" s="57">
        <f t="shared" si="3"/>
        <v>8370.7870000000003</v>
      </c>
      <c r="K38" s="57">
        <f t="shared" si="3"/>
        <v>1290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2900</v>
      </c>
      <c r="R38" s="57">
        <f t="shared" si="3"/>
        <v>0</v>
      </c>
      <c r="S38" s="57">
        <f t="shared" si="3"/>
        <v>3259.6149999999998</v>
      </c>
      <c r="T38" s="57">
        <f t="shared" si="3"/>
        <v>192</v>
      </c>
      <c r="U38" s="57">
        <f t="shared" si="3"/>
        <v>1870</v>
      </c>
      <c r="V38" s="57">
        <f t="shared" si="3"/>
        <v>105</v>
      </c>
      <c r="W38" s="57">
        <f t="shared" si="3"/>
        <v>970</v>
      </c>
      <c r="X38" s="57">
        <f t="shared" si="3"/>
        <v>0</v>
      </c>
      <c r="Y38" s="57">
        <f t="shared" si="3"/>
        <v>970.3900000000001</v>
      </c>
      <c r="Z38" s="57">
        <f t="shared" si="3"/>
        <v>132.94835541149945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32243.005000000001</v>
      </c>
      <c r="AP38" s="57">
        <f>SUM(AP12,AP18,AP24:AP37)</f>
        <v>14296.735355411498</v>
      </c>
      <c r="AQ38" s="57">
        <f>SUM(AO38:AP38)</f>
        <v>46539.740355411501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19.329999999999998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2016-12-16T17:30:08Z</dcterms:modified>
</cp:coreProperties>
</file>