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0730" windowHeight="1176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D38" i="5" l="1"/>
  <c r="E38" i="5"/>
  <c r="F38" i="5"/>
  <c r="G38" i="5"/>
  <c r="H38" i="5"/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<sst xmlns="http://schemas.openxmlformats.org/spreadsheetml/2006/main" count="386" uniqueCount="66">
  <si>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</si>
  <si>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</si>
  <si>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</si>
  <si>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</si>
  <si>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</si>
  <si>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</si>
  <si>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</si>
  <si>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</si>
  <si>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</si>
  <si>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</si>
  <si>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</si>
  <si>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</si>
  <si>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</si>
  <si>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</si>
  <si>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</si>
  <si>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</si>
  <si>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</si>
  <si>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</si>
  <si>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</si>
  <si>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</si>
  <si>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</si>
  <si>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</si>
  <si>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</si>
  <si>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</si>
  <si>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</si>
  <si>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</si>
  <si>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</si>
  <si>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</si>
  <si>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</si>
  <si>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</si>
  <si>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</si>
  <si>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</si>
  <si>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</si>
  <si>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</si>
  <si>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</si>
  <si>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</si>
  <si>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</si>
  <si>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</si>
  <si>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</si>
  <si>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</si>
  <si>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</si>
  <si>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</si>
  <si>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</si>
  <si>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</si>
  <si>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</si>
  <si>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</si>
  <si>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</si>
  <si>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</si>
  <si>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</si>
  <si>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</si>
  <si>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</si>
  <si>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</si>
  <si>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</si>
  <si>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</si>
  <si>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</si>
  <si>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</si>
  <si>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>PALOMETA</t>
  </si>
  <si>
    <t>PAMPANO TORO</t>
  </si>
  <si>
    <t xml:space="preserve">           Atención: Sr. Bruno Giuffra Monteverde</t>
  </si>
  <si>
    <t>GCQ/jsr</t>
  </si>
  <si>
    <t>Atico</t>
  </si>
  <si>
    <t>R.M.N°427-2015-PRODUCE,R.M.N°242-2016-PRODUCE,R.M.N°440-2016-PRODUCE</t>
  </si>
  <si>
    <t>PEJERREY</t>
  </si>
  <si>
    <t xml:space="preserve">        Fecha  : 15/11/2016</t>
  </si>
  <si>
    <t>Callao, 16 de noviembre del 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</si>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</sst>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P24" sqref="P2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58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37</v>
      </c>
      <c r="AN6" s="117"/>
      <c r="AO6" s="117"/>
      <c r="AP6" s="117"/>
      <c r="AQ6" s="117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45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53</v>
      </c>
      <c r="X10" s="123"/>
      <c r="Y10" s="114" t="s">
        <v>47</v>
      </c>
      <c r="Z10" s="115"/>
      <c r="AA10" s="122" t="s">
        <v>38</v>
      </c>
      <c r="AB10" s="123"/>
      <c r="AC10" s="122" t="s">
        <v>13</v>
      </c>
      <c r="AD10" s="123"/>
      <c r="AE10" s="121" t="s">
        <v>60</v>
      </c>
      <c r="AF10" s="115"/>
      <c r="AG10" s="121" t="s">
        <v>48</v>
      </c>
      <c r="AH10" s="115"/>
      <c r="AI10" s="121" t="s">
        <v>49</v>
      </c>
      <c r="AJ10" s="115"/>
      <c r="AK10" s="121" t="s">
        <v>50</v>
      </c>
      <c r="AL10" s="115"/>
      <c r="AM10" s="121" t="s">
        <v>51</v>
      </c>
      <c r="AN10" s="115"/>
      <c r="AO10" s="119" t="s">
        <v>14</v>
      </c>
      <c r="AP10" s="120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5345.2349999999997</v>
      </c>
      <c r="H12" s="53">
        <v>86.910000000000011</v>
      </c>
      <c r="I12" s="53">
        <v>1273</v>
      </c>
      <c r="J12" s="53">
        <v>1243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120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527.58500000000004</v>
      </c>
      <c r="Z12" s="53">
        <v>78.634999999999991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7265.82</v>
      </c>
      <c r="AP12" s="54">
        <f>SUMIF($C$11:$AN$11,"I.Mad",C12:AN12)</f>
        <v>1408.5450000000001</v>
      </c>
      <c r="AQ12" s="54">
        <f>SUM(AO12:AP12)</f>
        <v>8674.3649999999998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3">
        <v>40</v>
      </c>
      <c r="H13" s="53">
        <v>4</v>
      </c>
      <c r="I13" s="55">
        <v>18</v>
      </c>
      <c r="J13" s="55">
        <v>38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2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>
        <v>12</v>
      </c>
      <c r="Z13" s="55">
        <v>3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72</v>
      </c>
      <c r="AP13" s="54">
        <f>SUMIF($C$11:$AN$11,"I.Mad",C13:AN13)</f>
        <v>45</v>
      </c>
      <c r="AQ13" s="54">
        <f>SUM(AO13:AP13)</f>
        <v>117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3">
        <v>13</v>
      </c>
      <c r="H14" s="53">
        <v>2</v>
      </c>
      <c r="I14" s="55" t="s">
        <v>65</v>
      </c>
      <c r="J14" s="55">
        <v>5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1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>
        <v>6</v>
      </c>
      <c r="Z14" s="55">
        <v>1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20</v>
      </c>
      <c r="AP14" s="54">
        <f>SUMIF($C$11:$AN$11,"I.Mad",C14:AN14)</f>
        <v>8</v>
      </c>
      <c r="AQ14" s="54">
        <f>SUM(AO14:AP14)</f>
        <v>28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3.2691354037603557</v>
      </c>
      <c r="H15" s="55">
        <v>0</v>
      </c>
      <c r="I15" s="55" t="s">
        <v>20</v>
      </c>
      <c r="J15" s="55">
        <v>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77.659574468085111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>
        <v>3.2032418925597486</v>
      </c>
      <c r="Z15" s="55">
        <v>1.7341040462427741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>
        <v>13.5</v>
      </c>
      <c r="H16" s="60">
        <v>14.5</v>
      </c>
      <c r="I16" s="60" t="s">
        <v>20</v>
      </c>
      <c r="J16" s="60">
        <v>14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10.5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>
        <v>12.5</v>
      </c>
      <c r="Z16" s="60">
        <v>12.5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62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>
        <v>0.1</v>
      </c>
      <c r="Z30" s="73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0.1</v>
      </c>
      <c r="AP30" s="54">
        <f t="shared" si="2"/>
        <v>0</v>
      </c>
      <c r="AQ30" s="57">
        <f t="shared" si="0"/>
        <v>0.1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5345.2349999999997</v>
      </c>
      <c r="H38" s="57">
        <f t="shared" si="3"/>
        <v>86.910000000000011</v>
      </c>
      <c r="I38" s="57">
        <f t="shared" si="3"/>
        <v>1273</v>
      </c>
      <c r="J38" s="57">
        <f t="shared" si="3"/>
        <v>1243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120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527.68500000000006</v>
      </c>
      <c r="Z38" s="57">
        <f>+SUM(Z12,Z18,Z24:Z37)</f>
        <v>78.634999999999991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7265.92</v>
      </c>
      <c r="AP38" s="57">
        <f>SUM(AP12,AP18,AP24:AP37)</f>
        <v>1408.5450000000001</v>
      </c>
      <c r="AQ38" s="57">
        <f>SUM(AO38:AP38)</f>
        <v>8674.4650000000001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16.2</v>
      </c>
      <c r="H39" s="59"/>
      <c r="I39" s="92">
        <v>19.399999999999999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16.2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2016-11-16T19:09:53Z</dcterms:modified>
</cp:coreProperties>
</file>