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<sst xmlns="http://schemas.openxmlformats.org/spreadsheetml/2006/main" count="385" uniqueCount="69">
  <si>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</si>
  <si>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</si>
  <si>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</si>
  <si>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</si>
  <si>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</si>
  <si>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</si>
  <si>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</si>
  <si>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</si>
  <si>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</si>
  <si>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</si>
  <si>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</si>
  <si>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</si>
  <si>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</si>
  <si>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</si>
  <si>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</si>
  <si>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</si>
  <si>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</si>
  <si>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</si>
  <si>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</si>
  <si>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</si>
  <si>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</si>
  <si>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</si>
  <si>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</si>
  <si>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</si>
  <si>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</si>
  <si>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</si>
  <si>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</si>
  <si>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</si>
  <si>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</si>
  <si>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</si>
  <si>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</si>
  <si>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</si>
  <si>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</si>
  <si>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</si>
  <si>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</si>
  <si>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</si>
  <si>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</si>
  <si>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</si>
  <si>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</si>
  <si>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</si>
  <si>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</si>
  <si>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</si>
  <si>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</si>
  <si>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</si>
  <si>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</si>
  <si>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</si>
  <si>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</si>
  <si>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</si>
  <si>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</si>
  <si>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</si>
  <si>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</si>
  <si>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</si>
  <si>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</si>
  <si>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</si>
  <si>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</si>
  <si>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</si>
  <si>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</si>
  <si>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</si>
  <si>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</si>
  <si>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</si>
  <si>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</si>
  <si>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</si>
  <si>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</si>
  <si>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</si>
  <si>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</si>
  <si>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</si>
  <si>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15/06/2021</t>
  </si>
  <si>
    <t>Callao, 16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</si>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</sst>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8" sqref="Z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980</v>
      </c>
      <c r="F12" s="36">
        <v>0</v>
      </c>
      <c r="G12" s="36">
        <v>10066.130000000001</v>
      </c>
      <c r="H12" s="36">
        <v>2159.04</v>
      </c>
      <c r="I12" s="36">
        <v>8140.39</v>
      </c>
      <c r="J12" s="36">
        <v>1309.04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595</v>
      </c>
      <c r="X12" s="36">
        <v>0</v>
      </c>
      <c r="Y12" s="73">
        <v>1912.105</v>
      </c>
      <c r="Z12" s="36">
        <v>312.91500000000002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1934.5650000000001</v>
      </c>
      <c r="AN12" s="36">
        <v>358.57499999999999</v>
      </c>
      <c r="AO12" s="36">
        <f>SUMIF($C$11:$AN$11,"Ind",C12:AN12)</f>
        <v>23628.19</v>
      </c>
      <c r="AP12" s="36">
        <f>SUMIF($C$11:$AN$11,"I.Mad",C12:AN12)</f>
        <v>4139.57</v>
      </c>
      <c r="AQ12" s="36">
        <f>SUM(AO12:AP12)</f>
        <v>27767.759999999998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3</v>
      </c>
      <c r="F13" s="36" t="s">
        <v>35</v>
      </c>
      <c r="G13" s="36">
        <v>84</v>
      </c>
      <c r="H13" s="36">
        <v>34</v>
      </c>
      <c r="I13" s="36">
        <v>32</v>
      </c>
      <c r="J13" s="36">
        <v>4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>
        <v>11</v>
      </c>
      <c r="X13" s="36" t="s">
        <v>35</v>
      </c>
      <c r="Y13" s="73">
        <v>38</v>
      </c>
      <c r="Z13" s="36">
        <v>8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14</v>
      </c>
      <c r="AN13" s="36">
        <v>4</v>
      </c>
      <c r="AO13" s="36">
        <f>SUMIF($C$11:$AN$11,"Ind*",C13:AN13)</f>
        <v>182</v>
      </c>
      <c r="AP13" s="36">
        <f>SUMIF($C$11:$AN$11,"I.Mad",C13:AN13)</f>
        <v>50</v>
      </c>
      <c r="AQ13" s="36">
        <f>SUM(AO13:AP13)</f>
        <v>232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68</v>
      </c>
      <c r="F14" s="36" t="s">
        <v>35</v>
      </c>
      <c r="G14" s="36">
        <v>11</v>
      </c>
      <c r="H14" s="36">
        <v>6</v>
      </c>
      <c r="I14" s="36">
        <v>11</v>
      </c>
      <c r="J14" s="36" t="s">
        <v>68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>
        <v>7</v>
      </c>
      <c r="X14" s="36" t="s">
        <v>35</v>
      </c>
      <c r="Y14" s="73">
        <v>11</v>
      </c>
      <c r="Z14" s="36"/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5</v>
      </c>
      <c r="AN14" s="36">
        <v>1</v>
      </c>
      <c r="AO14" s="36">
        <f>SUMIF($C$11:$AN$11,"Ind*",C14:AN14)</f>
        <v>45</v>
      </c>
      <c r="AP14" s="36">
        <f>SUMIF($C$11:$AN$11,"I.Mad",C14:AN14)</f>
        <v>7</v>
      </c>
      <c r="AQ14" s="36">
        <f>SUM(AO14:AP14)</f>
        <v>52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55.472261619188998</v>
      </c>
      <c r="H15" s="36">
        <v>53.682933344066434</v>
      </c>
      <c r="I15" s="36">
        <v>37.873910782615091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>
        <v>60.724594279313372</v>
      </c>
      <c r="X15" s="36" t="s">
        <v>35</v>
      </c>
      <c r="Y15" s="73">
        <v>70.073657687793457</v>
      </c>
      <c r="Z15" s="36" t="s">
        <v>35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36.518119015549225</v>
      </c>
      <c r="AN15" s="36">
        <v>17.948717948717949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11.5</v>
      </c>
      <c r="H16" s="42">
        <v>11.5</v>
      </c>
      <c r="I16" s="42">
        <v>12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>
        <v>10.5</v>
      </c>
      <c r="X16" s="42" t="s">
        <v>35</v>
      </c>
      <c r="Y16" s="74">
        <v>10.5</v>
      </c>
      <c r="Z16" s="42" t="s">
        <v>35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</v>
      </c>
      <c r="AN16" s="42">
        <v>12.5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26.77</v>
      </c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26.77</v>
      </c>
      <c r="AP25" s="36">
        <f t="shared" si="1"/>
        <v>0</v>
      </c>
      <c r="AQ25" s="48">
        <f t="shared" si="2"/>
        <v>26.77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980</v>
      </c>
      <c r="F41" s="48">
        <f t="shared" si="3"/>
        <v>0</v>
      </c>
      <c r="G41" s="48">
        <f t="shared" si="3"/>
        <v>10066.130000000001</v>
      </c>
      <c r="H41" s="48">
        <f t="shared" si="3"/>
        <v>2159.04</v>
      </c>
      <c r="I41" s="48">
        <f t="shared" si="3"/>
        <v>8167.1600000000008</v>
      </c>
      <c r="J41" s="48">
        <f t="shared" si="3"/>
        <v>1309.04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595</v>
      </c>
      <c r="X41" s="48">
        <f t="shared" si="3"/>
        <v>0</v>
      </c>
      <c r="Y41" s="48">
        <f t="shared" si="3"/>
        <v>1912.105</v>
      </c>
      <c r="Z41" s="48">
        <f t="shared" si="3"/>
        <v>312.91500000000002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1934.5650000000001</v>
      </c>
      <c r="AN41" s="48">
        <f t="shared" si="3"/>
        <v>358.57499999999999</v>
      </c>
      <c r="AO41" s="48">
        <f>SUM(AO12,AO18,AO24:AO37)</f>
        <v>23654.959999999999</v>
      </c>
      <c r="AP41" s="48">
        <f>SUM(AP12,AP18,AP24:AP37)</f>
        <v>4139.57</v>
      </c>
      <c r="AQ41" s="48">
        <f t="shared" si="2"/>
        <v>27794.53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19.100000000000001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2021-06-16T18:07:09Z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