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360" windowWidth="20490" windowHeight="739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A38" i="5" l="1"/>
  <c r="AB38" i="5"/>
  <c r="AC38" i="5"/>
  <c r="AD38" i="5"/>
  <c r="AP12" i="5" l="1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<sst xmlns="http://schemas.openxmlformats.org/spreadsheetml/2006/main" count="356" uniqueCount="67">
  <si>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</si>
  <si>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</si>
  <si>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</si>
  <si>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</si>
  <si>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</si>
  <si>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</si>
  <si>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</si>
  <si>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</si>
  <si>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</si>
  <si>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</si>
  <si>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</si>
  <si>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</si>
  <si>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</si>
  <si>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</si>
  <si>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</si>
  <si>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</si>
  <si>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</si>
  <si>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</si>
  <si>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</si>
  <si>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</si>
  <si>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</si>
  <si>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</si>
  <si>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</si>
  <si>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</si>
  <si>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</si>
  <si>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</si>
  <si>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</si>
  <si>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</si>
  <si>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</si>
  <si>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</si>
  <si>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</si>
  <si>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</si>
  <si>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</si>
  <si>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</si>
  <si>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</si>
  <si>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</si>
  <si>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</si>
  <si>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</si>
  <si>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</si>
  <si>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</si>
  <si>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</si>
  <si>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</si>
  <si>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</si>
  <si>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</si>
  <si>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</si>
  <si>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</si>
  <si>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</si>
  <si>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</si>
  <si>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</si>
  <si>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</si>
  <si>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</si>
  <si>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</si>
  <si>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</si>
  <si>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</si>
  <si>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</si>
  <si>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</si>
  <si>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</si>
  <si>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</si>
  <si>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</si>
  <si>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</si>
  <si>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</si>
  <si>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</si>
  <si>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</si>
  <si>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S/M</t>
  </si>
  <si>
    <t xml:space="preserve">        Fecha  : 15/05/2017</t>
  </si>
  <si>
    <t>Callao, 16 de mayo del 2017</t>
  </si>
  <si>
    <t>11.5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</si>
</sst>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167" fontId="36" fillId="0" borderId="1" xfId="0" quotePrefix="1" applyNumberFormat="1" applyFont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D1" zoomScale="25" zoomScaleNormal="25" workbookViewId="0">
      <selection activeCell="Y17" sqref="Y1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32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0.570312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6" t="s">
        <v>56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37</v>
      </c>
      <c r="AN6" s="117"/>
      <c r="AO6" s="117"/>
      <c r="AP6" s="117"/>
      <c r="AQ6" s="117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8"/>
      <c r="AP7" s="118"/>
      <c r="AQ7" s="118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64</v>
      </c>
      <c r="AP8" s="117"/>
      <c r="AQ8" s="117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2" t="s">
        <v>45</v>
      </c>
      <c r="J10" s="122"/>
      <c r="K10" s="122" t="s">
        <v>7</v>
      </c>
      <c r="L10" s="122"/>
      <c r="M10" s="114" t="s">
        <v>8</v>
      </c>
      <c r="N10" s="125"/>
      <c r="O10" s="114" t="s">
        <v>9</v>
      </c>
      <c r="P10" s="125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53</v>
      </c>
      <c r="X10" s="124"/>
      <c r="Y10" s="114" t="s">
        <v>47</v>
      </c>
      <c r="Z10" s="115"/>
      <c r="AA10" s="114" t="s">
        <v>38</v>
      </c>
      <c r="AB10" s="115"/>
      <c r="AC10" s="114" t="s">
        <v>13</v>
      </c>
      <c r="AD10" s="115"/>
      <c r="AE10" s="121" t="s">
        <v>57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1398.0000000000002</v>
      </c>
      <c r="G12" s="51">
        <v>9220.965000000002</v>
      </c>
      <c r="H12" s="51">
        <v>635.755</v>
      </c>
      <c r="I12" s="51">
        <v>7045.21</v>
      </c>
      <c r="J12" s="51">
        <v>8770.0499999999993</v>
      </c>
      <c r="K12" s="51">
        <v>901.27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2627.4259999999999</v>
      </c>
      <c r="R12" s="51">
        <v>0</v>
      </c>
      <c r="S12" s="51">
        <v>2633.2730000000001</v>
      </c>
      <c r="T12" s="51">
        <v>0</v>
      </c>
      <c r="U12" s="51">
        <v>1125.855</v>
      </c>
      <c r="V12" s="51">
        <v>210</v>
      </c>
      <c r="W12" s="51">
        <v>1815</v>
      </c>
      <c r="X12" s="51">
        <v>0</v>
      </c>
      <c r="Y12" s="51">
        <v>1835</v>
      </c>
      <c r="Z12" s="51">
        <v>0</v>
      </c>
      <c r="AA12" s="51">
        <v>4129.6980616663022</v>
      </c>
      <c r="AB12" s="51">
        <v>0</v>
      </c>
      <c r="AC12" s="51">
        <v>7835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39168.697061666302</v>
      </c>
      <c r="AP12" s="52">
        <f>SUMIF($C$11:$AN$11,"I.Mad",C12:AN12)</f>
        <v>11013.805</v>
      </c>
      <c r="AQ12" s="52">
        <f>SUM(AO12:AP12)</f>
        <v>50182.502061666302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27</v>
      </c>
      <c r="G13" s="53">
        <v>37</v>
      </c>
      <c r="H13" s="53">
        <v>12</v>
      </c>
      <c r="I13" s="53">
        <v>36</v>
      </c>
      <c r="J13" s="53">
        <v>165</v>
      </c>
      <c r="K13" s="53">
        <v>5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26</v>
      </c>
      <c r="R13" s="53" t="s">
        <v>20</v>
      </c>
      <c r="S13" s="53">
        <v>19</v>
      </c>
      <c r="T13" s="53" t="s">
        <v>20</v>
      </c>
      <c r="U13" s="53">
        <v>8</v>
      </c>
      <c r="V13" s="53">
        <v>5</v>
      </c>
      <c r="W13" s="53">
        <v>13</v>
      </c>
      <c r="X13" s="53" t="s">
        <v>20</v>
      </c>
      <c r="Y13" s="53">
        <v>13</v>
      </c>
      <c r="Z13" s="53" t="s">
        <v>20</v>
      </c>
      <c r="AA13" s="53">
        <v>14</v>
      </c>
      <c r="AB13" s="53" t="s">
        <v>20</v>
      </c>
      <c r="AC13" s="53">
        <v>32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203</v>
      </c>
      <c r="AP13" s="52">
        <f>SUMIF($C$11:$AN$11,"I.Mad",C13:AN13)</f>
        <v>209</v>
      </c>
      <c r="AQ13" s="52">
        <f>SUM(AO13:AP13)</f>
        <v>412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5</v>
      </c>
      <c r="G14" s="53">
        <v>10</v>
      </c>
      <c r="H14" s="53">
        <v>1</v>
      </c>
      <c r="I14" s="53">
        <v>5</v>
      </c>
      <c r="J14" s="53">
        <v>32</v>
      </c>
      <c r="K14" s="53">
        <v>5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9</v>
      </c>
      <c r="R14" s="53" t="s">
        <v>20</v>
      </c>
      <c r="S14" s="53">
        <v>8</v>
      </c>
      <c r="T14" s="53" t="s">
        <v>20</v>
      </c>
      <c r="U14" s="53">
        <v>5</v>
      </c>
      <c r="V14" s="53" t="s">
        <v>63</v>
      </c>
      <c r="W14" s="53">
        <v>6</v>
      </c>
      <c r="X14" s="53" t="s">
        <v>20</v>
      </c>
      <c r="Y14" s="53">
        <v>1</v>
      </c>
      <c r="Z14" s="53" t="s">
        <v>20</v>
      </c>
      <c r="AA14" s="53">
        <v>4</v>
      </c>
      <c r="AB14" s="53" t="s">
        <v>20</v>
      </c>
      <c r="AC14" s="53">
        <v>7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60</v>
      </c>
      <c r="AP14" s="52">
        <f>SUMIF($C$11:$AN$11,"I.Mad",C14:AN14)</f>
        <v>38</v>
      </c>
      <c r="AQ14" s="52">
        <f>SUM(AO14:AP14)</f>
        <v>98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0</v>
      </c>
      <c r="G15" s="53">
        <v>9.8929779913945399</v>
      </c>
      <c r="H15" s="53">
        <v>8.8757396449704125</v>
      </c>
      <c r="I15" s="53">
        <v>17.48996578566755</v>
      </c>
      <c r="J15" s="53">
        <v>26.274906488966099</v>
      </c>
      <c r="K15" s="53">
        <v>28.81615396019934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17.068388759478534</v>
      </c>
      <c r="R15" s="53" t="s">
        <v>20</v>
      </c>
      <c r="S15" s="53">
        <v>27.826912725402234</v>
      </c>
      <c r="T15" s="53" t="s">
        <v>20</v>
      </c>
      <c r="U15" s="53">
        <v>25.862596536846006</v>
      </c>
      <c r="V15" s="53" t="s">
        <v>20</v>
      </c>
      <c r="W15" s="53">
        <v>21.996399353441205</v>
      </c>
      <c r="X15" s="53" t="s">
        <v>20</v>
      </c>
      <c r="Y15" s="53">
        <v>27.932960893854748</v>
      </c>
      <c r="Z15" s="53" t="s">
        <v>20</v>
      </c>
      <c r="AA15" s="53">
        <v>45.50946261084848</v>
      </c>
      <c r="AB15" s="53" t="s">
        <v>20</v>
      </c>
      <c r="AC15" s="53">
        <v>55.541950977956233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14</v>
      </c>
      <c r="G16" s="58">
        <v>14</v>
      </c>
      <c r="H16" s="58">
        <v>14</v>
      </c>
      <c r="I16" s="58">
        <v>13.5</v>
      </c>
      <c r="J16" s="58">
        <v>13.5</v>
      </c>
      <c r="K16" s="58">
        <v>13.5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</v>
      </c>
      <c r="R16" s="58" t="s">
        <v>20</v>
      </c>
      <c r="S16" s="58">
        <v>12</v>
      </c>
      <c r="T16" s="58" t="s">
        <v>20</v>
      </c>
      <c r="U16" s="58">
        <v>12</v>
      </c>
      <c r="V16" s="58" t="s">
        <v>20</v>
      </c>
      <c r="W16" s="58">
        <v>12</v>
      </c>
      <c r="X16" s="58" t="s">
        <v>20</v>
      </c>
      <c r="Y16" s="126" t="s">
        <v>66</v>
      </c>
      <c r="Z16" s="58" t="s">
        <v>20</v>
      </c>
      <c r="AA16" s="58">
        <v>11.5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>
        <v>0.4</v>
      </c>
      <c r="K25" s="55">
        <v>3.38</v>
      </c>
      <c r="L25" s="55"/>
      <c r="M25" s="55"/>
      <c r="N25" s="55"/>
      <c r="O25" s="55"/>
      <c r="P25" s="55"/>
      <c r="Q25" s="55">
        <v>37.57386666903259</v>
      </c>
      <c r="R25" s="71"/>
      <c r="S25" s="55">
        <v>56.726830586682674</v>
      </c>
      <c r="T25" s="55"/>
      <c r="U25" s="55">
        <v>34.144999999999996</v>
      </c>
      <c r="V25" s="71"/>
      <c r="W25" s="71"/>
      <c r="X25" s="71"/>
      <c r="Y25" s="55"/>
      <c r="Z25" s="55"/>
      <c r="AA25" s="55">
        <v>22.7</v>
      </c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154.52569725571527</v>
      </c>
      <c r="AP25" s="52">
        <f t="shared" si="1"/>
        <v>0.4</v>
      </c>
      <c r="AQ25" s="55">
        <f>SUM(AO25:AP25)</f>
        <v>154.92569725571528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>
        <v>17.638408921933085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17.638408921933085</v>
      </c>
      <c r="AP30" s="52">
        <f t="shared" si="1"/>
        <v>0</v>
      </c>
      <c r="AQ30" s="55">
        <f t="shared" si="2"/>
        <v>17.638408921933085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1398.0000000000002</v>
      </c>
      <c r="G38" s="55">
        <f t="shared" si="5"/>
        <v>9220.965000000002</v>
      </c>
      <c r="H38" s="55">
        <f t="shared" si="5"/>
        <v>635.755</v>
      </c>
      <c r="I38" s="55">
        <f>+SUM(I12,I18,I24:I37)</f>
        <v>7045.21</v>
      </c>
      <c r="J38" s="55">
        <f t="shared" si="5"/>
        <v>8770.4499999999989</v>
      </c>
      <c r="K38" s="55">
        <f>+SUM(K12,K18,K24:K37)</f>
        <v>904.65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2664.9998666690326</v>
      </c>
      <c r="R38" s="55">
        <f>+SUM(R12,R18,R24:R37)</f>
        <v>0</v>
      </c>
      <c r="S38" s="55">
        <f t="shared" si="5"/>
        <v>2689.9998305866829</v>
      </c>
      <c r="T38" s="55">
        <f t="shared" si="5"/>
        <v>0</v>
      </c>
      <c r="U38" s="55">
        <f t="shared" si="5"/>
        <v>1160</v>
      </c>
      <c r="V38" s="55">
        <f t="shared" si="5"/>
        <v>210</v>
      </c>
      <c r="W38" s="55">
        <f t="shared" si="5"/>
        <v>1815</v>
      </c>
      <c r="X38" s="55">
        <f t="shared" si="5"/>
        <v>0</v>
      </c>
      <c r="Y38" s="55">
        <f t="shared" si="5"/>
        <v>1835</v>
      </c>
      <c r="Z38" s="55">
        <f t="shared" si="5"/>
        <v>0</v>
      </c>
      <c r="AA38" s="55">
        <f>+SUM(AA12,AA18,AA24:AA37)</f>
        <v>4170.0364705882348</v>
      </c>
      <c r="AB38" s="55">
        <f t="shared" si="5"/>
        <v>0</v>
      </c>
      <c r="AC38" s="55">
        <f t="shared" si="5"/>
        <v>7835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39340.861167843956</v>
      </c>
      <c r="AP38" s="55">
        <f>SUM(AP12,AP18,AP24:AP37)</f>
        <v>11014.205</v>
      </c>
      <c r="AQ38" s="55">
        <f>SUM(AO38:AP38)</f>
        <v>50355.066167843957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19.600000000000001</v>
      </c>
      <c r="H39" s="57"/>
      <c r="I39" s="57">
        <v>21.6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17.5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2017-05-16T17:33:02Z</dcterms:modified>
</cp:coreProperties>
</file>