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<sst xmlns="http://schemas.openxmlformats.org/spreadsheetml/2006/main" count="412" uniqueCount="69">
  <si>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</si>
  <si>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</si>
  <si>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</si>
  <si>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</si>
  <si>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</si>
  <si>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</si>
  <si>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</si>
  <si>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</si>
  <si>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</si>
  <si>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</si>
  <si>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</si>
  <si>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</si>
  <si>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</si>
  <si>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</si>
  <si>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</si>
  <si>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</si>
  <si>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</si>
  <si>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</si>
  <si>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</si>
  <si>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</si>
  <si>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</si>
  <si>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</si>
  <si>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</si>
  <si>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</si>
  <si>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</si>
  <si>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</si>
  <si>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</si>
  <si>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</si>
  <si>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</si>
  <si>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</si>
  <si>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</si>
  <si>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</si>
  <si>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</si>
  <si>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</si>
  <si>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</si>
  <si>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</si>
  <si>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</si>
  <si>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</si>
  <si>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</si>
  <si>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</si>
  <si>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</si>
  <si>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</si>
  <si>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</si>
  <si>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</si>
  <si>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</si>
  <si>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</si>
  <si>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</si>
  <si>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</si>
  <si>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</si>
  <si>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</si>
  <si>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</si>
  <si>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</si>
  <si>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</si>
  <si>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</si>
  <si>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</si>
  <si>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</si>
  <si>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</si>
  <si>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</si>
  <si>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</si>
  <si>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</si>
  <si>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</si>
  <si>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</si>
  <si>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</si>
  <si>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</si>
  <si>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</si>
  <si>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</si>
  <si>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SM</t>
  </si>
  <si>
    <t xml:space="preserve">        Fecha  : 15/03/2021</t>
  </si>
  <si>
    <t>Callao, 16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</si>
</sst>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  <font>
      <sz val="28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80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166" fontId="52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Q1" zoomScale="23" zoomScaleNormal="23" workbookViewId="0">
      <selection activeCell="AJ29" sqref="AJ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6" t="s">
        <v>63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2:48" ht="45" customHeight="1" x14ac:dyDescent="0.5">
      <c r="B5" s="77" t="s">
        <v>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8" t="s">
        <v>4</v>
      </c>
      <c r="AN6" s="78"/>
      <c r="AO6" s="78"/>
      <c r="AP6" s="78"/>
      <c r="AQ6" s="7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9"/>
      <c r="AP7" s="79"/>
      <c r="AQ7" s="7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8" t="s">
        <v>67</v>
      </c>
      <c r="AP8" s="78"/>
      <c r="AQ8" s="78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62</v>
      </c>
      <c r="J10" s="75"/>
      <c r="K10" s="73" t="s">
        <v>11</v>
      </c>
      <c r="L10" s="73"/>
      <c r="M10" s="73" t="s">
        <v>12</v>
      </c>
      <c r="N10" s="73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61</v>
      </c>
      <c r="Z10" s="75"/>
      <c r="AA10" s="75" t="s">
        <v>18</v>
      </c>
      <c r="AB10" s="75"/>
      <c r="AC10" s="75" t="s">
        <v>19</v>
      </c>
      <c r="AD10" s="75"/>
      <c r="AE10" s="73" t="s">
        <v>20</v>
      </c>
      <c r="AF10" s="73"/>
      <c r="AG10" s="73" t="s">
        <v>21</v>
      </c>
      <c r="AH10" s="73"/>
      <c r="AI10" s="73" t="s">
        <v>22</v>
      </c>
      <c r="AJ10" s="73"/>
      <c r="AK10" s="73" t="s">
        <v>23</v>
      </c>
      <c r="AL10" s="73"/>
      <c r="AM10" s="73" t="s">
        <v>24</v>
      </c>
      <c r="AN10" s="73"/>
      <c r="AO10" s="74" t="s">
        <v>25</v>
      </c>
      <c r="AP10" s="74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88.858000000000004</v>
      </c>
      <c r="AN12" s="23">
        <v>17.524999999999999</v>
      </c>
      <c r="AO12" s="23">
        <f>SUMIF($C$11:$AN$11,"Ind",C12:AN12)</f>
        <v>88.858000000000004</v>
      </c>
      <c r="AP12" s="23">
        <f>SUMIF($C$11:$AN$11,"I.Mad",C12:AN12)</f>
        <v>17.524999999999999</v>
      </c>
      <c r="AQ12" s="23">
        <f>SUM(AO12:AP12)</f>
        <v>106.38300000000001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>
        <v>6</v>
      </c>
      <c r="AN13" s="23">
        <v>1</v>
      </c>
      <c r="AO13" s="23">
        <f>SUMIF($C$11:$AN$11,"Ind*",C13:AN13)</f>
        <v>6</v>
      </c>
      <c r="AP13" s="23">
        <f>SUMIF($C$11:$AN$11,"I.Mad",C13:AN13)</f>
        <v>1</v>
      </c>
      <c r="AQ13" s="23">
        <f>SUM(AO13:AP13)</f>
        <v>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>
        <v>4</v>
      </c>
      <c r="AN14" s="23" t="s">
        <v>66</v>
      </c>
      <c r="AO14" s="23">
        <f>SUMIF($C$11:$AN$11,"Ind*",C14:AN14)</f>
        <v>4</v>
      </c>
      <c r="AP14" s="23">
        <f>SUMIF($C$11:$AN$11,"I.Mad",C14:AN14)</f>
        <v>0</v>
      </c>
      <c r="AQ14" s="23">
        <f>SUM(AO14:AP14)</f>
        <v>4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>
        <v>8.630628939117658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72">
        <v>12.5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>
        <v>5.6369999999999996</v>
      </c>
      <c r="AN24" s="35"/>
      <c r="AO24" s="23">
        <f t="shared" ref="AO24:AO40" si="0">SUMIF($C$11:$AN$11,"Ind*",C24:AN24)</f>
        <v>5.6369999999999996</v>
      </c>
      <c r="AP24" s="23">
        <f t="shared" ref="AP24:AP40" si="1">SUMIF($C$11:$AN$11,"I.Mad",C24:AN24)</f>
        <v>0</v>
      </c>
      <c r="AQ24" s="35">
        <f t="shared" ref="AQ24:AQ41" si="2">SUM(AO24:AP24)</f>
        <v>5.6369999999999996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94.495000000000005</v>
      </c>
      <c r="AN41" s="35">
        <f t="shared" si="3"/>
        <v>17.524999999999999</v>
      </c>
      <c r="AO41" s="35">
        <f>SUM(AO12,AO18,AO24:AO37)</f>
        <v>94.495000000000005</v>
      </c>
      <c r="AP41" s="35">
        <f>SUM(AP12,AP18,AP24:AP37)</f>
        <v>17.524999999999999</v>
      </c>
      <c r="AQ41" s="35">
        <f t="shared" si="2"/>
        <v>112.02000000000001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20.7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2021-03-16T21:22:51Z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