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<sst xmlns="http://schemas.openxmlformats.org/spreadsheetml/2006/main" count="406" uniqueCount="68">
  <si>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</si>
  <si>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</si>
  <si>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</si>
  <si>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</si>
  <si>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</si>
  <si>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</si>
  <si>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</si>
  <si>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</si>
  <si>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</si>
  <si>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</si>
  <si>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</si>
  <si>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</si>
  <si>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</si>
  <si>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</si>
  <si>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</si>
  <si>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</si>
  <si>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</si>
  <si>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</si>
  <si>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</si>
  <si>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</si>
  <si>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</si>
  <si>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</si>
  <si>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</si>
  <si>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</si>
  <si>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</si>
  <si>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</si>
  <si>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</si>
  <si>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</si>
  <si>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</si>
  <si>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</si>
  <si>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</si>
  <si>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</si>
  <si>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</si>
  <si>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</si>
  <si>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</si>
  <si>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</si>
  <si>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</si>
  <si>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</si>
  <si>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</si>
  <si>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</si>
  <si>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</si>
  <si>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</si>
  <si>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</si>
  <si>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</si>
  <si>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</si>
  <si>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</si>
  <si>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</si>
  <si>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</si>
  <si>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</si>
  <si>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</si>
  <si>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</si>
  <si>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</si>
  <si>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</si>
  <si>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</si>
  <si>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</si>
  <si>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</si>
  <si>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</si>
  <si>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</si>
  <si>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</si>
  <si>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</si>
  <si>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</si>
  <si>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</si>
  <si>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</si>
  <si>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</si>
  <si>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</si>
  <si>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</si>
  <si>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>Callao, 17 de abril del 2022</t>
  </si>
  <si>
    <t xml:space="preserve">        Fecha  : 14/04/2023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</si>
</sst>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D1" zoomScale="23" zoomScaleNormal="23" workbookViewId="0">
      <selection activeCell="AM15" sqref="AM15:AN16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8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8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62" t="s">
        <v>8</v>
      </c>
      <c r="D10" s="62"/>
      <c r="E10" s="62" t="s">
        <v>9</v>
      </c>
      <c r="F10" s="62"/>
      <c r="G10" s="62" t="s">
        <v>10</v>
      </c>
      <c r="H10" s="62"/>
      <c r="I10" s="62" t="s">
        <v>11</v>
      </c>
      <c r="J10" s="62"/>
      <c r="K10" s="62" t="s">
        <v>12</v>
      </c>
      <c r="L10" s="62"/>
      <c r="M10" s="62" t="s">
        <v>13</v>
      </c>
      <c r="N10" s="62"/>
      <c r="O10" s="62" t="s">
        <v>14</v>
      </c>
      <c r="P10" s="62"/>
      <c r="Q10" s="62" t="s">
        <v>15</v>
      </c>
      <c r="R10" s="62"/>
      <c r="S10" s="62" t="s">
        <v>16</v>
      </c>
      <c r="T10" s="62"/>
      <c r="U10" s="62" t="s">
        <v>17</v>
      </c>
      <c r="V10" s="62"/>
      <c r="W10" s="62" t="s">
        <v>18</v>
      </c>
      <c r="X10" s="62"/>
      <c r="Y10" s="63" t="s">
        <v>19</v>
      </c>
      <c r="Z10" s="63"/>
      <c r="AA10" s="62" t="s">
        <v>20</v>
      </c>
      <c r="AB10" s="62"/>
      <c r="AC10" s="62" t="s">
        <v>21</v>
      </c>
      <c r="AD10" s="62"/>
      <c r="AE10" s="62" t="s">
        <v>22</v>
      </c>
      <c r="AF10" s="62"/>
      <c r="AG10" s="62" t="s">
        <v>23</v>
      </c>
      <c r="AH10" s="62"/>
      <c r="AI10" s="62" t="s">
        <v>24</v>
      </c>
      <c r="AJ10" s="62"/>
      <c r="AK10" s="62" t="s">
        <v>25</v>
      </c>
      <c r="AL10" s="62"/>
      <c r="AM10" s="62" t="s">
        <v>26</v>
      </c>
      <c r="AN10" s="62"/>
      <c r="AO10" s="64" t="s">
        <v>27</v>
      </c>
      <c r="AP10" s="64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168.745</v>
      </c>
      <c r="AN12" s="25">
        <v>148.28</v>
      </c>
      <c r="AO12" s="25">
        <f>SUMIF($C$11:$AN$11,"Ind",C12:AN12)</f>
        <v>168.745</v>
      </c>
      <c r="AP12" s="25">
        <f>SUMIF($C$11:$AN$11,"I.Mad",C12:AN12)</f>
        <v>148.28</v>
      </c>
      <c r="AQ12" s="25">
        <f>SUM(AO12:AP12)</f>
        <v>317.02499999999998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>
        <v>2</v>
      </c>
      <c r="AN13" s="25">
        <v>4</v>
      </c>
      <c r="AO13" s="25">
        <f>SUMIF($C$11:$AN$11,"Ind*",C13:AN13)</f>
        <v>2</v>
      </c>
      <c r="AP13" s="25">
        <f>SUMIF($C$11:$AN$11,"I.Mad",C13:AN13)</f>
        <v>4</v>
      </c>
      <c r="AQ13" s="25">
        <f>SUM(AO13:AP13)</f>
        <v>6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>
        <v>2</v>
      </c>
      <c r="AN14" s="25">
        <v>4</v>
      </c>
      <c r="AO14" s="25">
        <f>SUMIF($C$11:$AN$11,"Ind*",C14:AN14)</f>
        <v>2</v>
      </c>
      <c r="AP14" s="25">
        <f>SUMIF($C$11:$AN$11,"I.Mad",C14:AN14)</f>
        <v>4</v>
      </c>
      <c r="AQ14" s="25">
        <f>SUM(AO14:AP14)</f>
        <v>6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>
        <v>72.557490398765083</v>
      </c>
      <c r="AN15" s="25">
        <v>69.993969479874366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>
        <v>11</v>
      </c>
      <c r="AN16" s="30">
        <v>11.5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>+SUM(C24:C40,C18,C12)</f>
        <v>0</v>
      </c>
      <c r="D41" s="36">
        <f t="shared" ref="D41:AM41" si="3">+SUM(D24:D40,D18,D12)</f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168.745</v>
      </c>
      <c r="AN41" s="36">
        <f>+SUM(AN24:AN40,AN18,AN12)</f>
        <v>148.28</v>
      </c>
      <c r="AO41" s="36">
        <f>SUM(AO12,AO18,AO24:AO37)</f>
        <v>168.745</v>
      </c>
      <c r="AP41" s="36">
        <f>SUM(AP12,AP18,AP24:AP37)</f>
        <v>148.28</v>
      </c>
      <c r="AQ41" s="36">
        <f t="shared" si="2"/>
        <v>317.02499999999998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/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2023-04-17T17:04:00Z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