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D38" i="5" l="1"/>
  <c r="E38" i="5"/>
  <c r="F38" i="5"/>
  <c r="G38" i="5"/>
  <c r="H38" i="5"/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<sst xmlns="http://schemas.openxmlformats.org/spreadsheetml/2006/main" count="359" uniqueCount="65">
  <si>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</si>
  <si>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</si>
  <si>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</si>
  <si>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</si>
  <si>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</si>
  <si>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</si>
  <si>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</si>
  <si>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</si>
  <si>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</si>
  <si>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</si>
  <si>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</si>
  <si>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</si>
  <si>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</si>
  <si>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</si>
  <si>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</si>
  <si>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</si>
  <si>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</si>
  <si>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</si>
  <si>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</si>
  <si>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</si>
  <si>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</si>
  <si>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</si>
  <si>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</si>
  <si>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</si>
  <si>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</si>
  <si>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</si>
  <si>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</si>
  <si>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</si>
  <si>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</si>
  <si>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</si>
  <si>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</si>
  <si>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</si>
  <si>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</si>
  <si>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</si>
  <si>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</si>
  <si>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</si>
  <si>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</si>
  <si>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</si>
  <si>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</si>
  <si>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</si>
  <si>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</si>
  <si>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</si>
  <si>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</si>
  <si>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</si>
  <si>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</si>
  <si>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</si>
  <si>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</si>
  <si>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</si>
  <si>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</si>
  <si>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</si>
  <si>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</si>
  <si>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</si>
  <si>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</si>
  <si>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</si>
  <si>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</si>
  <si>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</si>
  <si>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</si>
  <si>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</si>
  <si>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</si>
  <si>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</si>
  <si>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</si>
  <si>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R.M.N°427-2015-PRODUCE,R.M.N°242-2016-PRODUCE,R.M.N°440-2016-PRODUCE</t>
  </si>
  <si>
    <t xml:space="preserve">        Fecha  : 14/11/2016</t>
  </si>
  <si>
    <t>Callao, 15 de noviembre del 2016</t>
  </si>
  <si>
    <t>PEJERREY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</si>
</sst>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B5" sqref="B5:AQ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58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62</v>
      </c>
      <c r="AP8" s="117"/>
      <c r="AQ8" s="117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53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60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3224.3700000000003</v>
      </c>
      <c r="H12" s="53">
        <v>0</v>
      </c>
      <c r="I12" s="53">
        <v>1641</v>
      </c>
      <c r="J12" s="53">
        <v>6115</v>
      </c>
      <c r="K12" s="53">
        <v>244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265</v>
      </c>
      <c r="R12" s="53">
        <v>0</v>
      </c>
      <c r="S12" s="53">
        <v>295</v>
      </c>
      <c r="T12" s="53">
        <v>200</v>
      </c>
      <c r="U12" s="53">
        <v>0</v>
      </c>
      <c r="V12" s="53">
        <v>585</v>
      </c>
      <c r="W12" s="53">
        <v>1020</v>
      </c>
      <c r="X12" s="53">
        <v>0</v>
      </c>
      <c r="Y12" s="53">
        <v>1702.62</v>
      </c>
      <c r="Z12" s="53">
        <v>399.16999999999996</v>
      </c>
      <c r="AA12" s="53">
        <v>584.15800000000002</v>
      </c>
      <c r="AB12" s="53">
        <v>0</v>
      </c>
      <c r="AC12" s="53">
        <v>1117.0409999999999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10093.189</v>
      </c>
      <c r="AP12" s="54">
        <f>SUMIF($C$11:$AN$11,"I.Mad",C12:AN12)</f>
        <v>7299.17</v>
      </c>
      <c r="AQ12" s="54">
        <f>SUM(AO12:AP12)</f>
        <v>17392.359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3">
        <v>25</v>
      </c>
      <c r="H13" s="53" t="s">
        <v>20</v>
      </c>
      <c r="I13" s="55">
        <v>33</v>
      </c>
      <c r="J13" s="55">
        <v>155</v>
      </c>
      <c r="K13" s="55">
        <v>11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9</v>
      </c>
      <c r="R13" s="55" t="s">
        <v>20</v>
      </c>
      <c r="S13" s="55">
        <v>6</v>
      </c>
      <c r="T13" s="55">
        <v>6</v>
      </c>
      <c r="U13" s="55" t="s">
        <v>20</v>
      </c>
      <c r="V13" s="55">
        <v>20</v>
      </c>
      <c r="W13" s="55">
        <v>15</v>
      </c>
      <c r="X13" s="55" t="s">
        <v>20</v>
      </c>
      <c r="Y13" s="55">
        <v>31</v>
      </c>
      <c r="Z13" s="55">
        <v>8</v>
      </c>
      <c r="AA13" s="55">
        <v>6</v>
      </c>
      <c r="AB13" s="55" t="s">
        <v>20</v>
      </c>
      <c r="AC13" s="55">
        <v>10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146</v>
      </c>
      <c r="AP13" s="54">
        <f>SUMIF($C$11:$AN$11,"I.Mad",C13:AN13)</f>
        <v>189</v>
      </c>
      <c r="AQ13" s="54">
        <f>SUM(AO13:AP13)</f>
        <v>335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3">
        <v>11</v>
      </c>
      <c r="H14" s="53" t="s">
        <v>20</v>
      </c>
      <c r="I14" s="55">
        <v>2</v>
      </c>
      <c r="J14" s="55">
        <v>10</v>
      </c>
      <c r="K14" s="55">
        <v>3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20</v>
      </c>
      <c r="S14" s="55">
        <v>4</v>
      </c>
      <c r="T14" s="55">
        <v>3</v>
      </c>
      <c r="U14" s="55" t="s">
        <v>20</v>
      </c>
      <c r="V14" s="55">
        <v>6</v>
      </c>
      <c r="W14" s="55">
        <v>8</v>
      </c>
      <c r="X14" s="55" t="s">
        <v>20</v>
      </c>
      <c r="Y14" s="55">
        <v>9</v>
      </c>
      <c r="Z14" s="55">
        <v>3</v>
      </c>
      <c r="AA14" s="55">
        <v>6</v>
      </c>
      <c r="AB14" s="55" t="s">
        <v>20</v>
      </c>
      <c r="AC14" s="55">
        <v>4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50</v>
      </c>
      <c r="AP14" s="54">
        <f>SUMIF($C$11:$AN$11,"I.Mad",C14:AN14)</f>
        <v>22</v>
      </c>
      <c r="AQ14" s="54">
        <f>SUM(AO14:AP14)</f>
        <v>72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9.714456674402755E-2</v>
      </c>
      <c r="H15" s="55" t="s">
        <v>20</v>
      </c>
      <c r="I15" s="55">
        <v>97.044822950807784</v>
      </c>
      <c r="J15" s="55">
        <v>79.526947173745398</v>
      </c>
      <c r="K15" s="55">
        <v>62.344809273550759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31.611436103993533</v>
      </c>
      <c r="R15" s="55" t="s">
        <v>20</v>
      </c>
      <c r="S15" s="55">
        <v>47.650283533686192</v>
      </c>
      <c r="T15" s="55">
        <v>63.1973001232219</v>
      </c>
      <c r="U15" s="55" t="s">
        <v>20</v>
      </c>
      <c r="V15" s="55">
        <v>33.200928878343049</v>
      </c>
      <c r="W15" s="55">
        <v>1.8100005855852508</v>
      </c>
      <c r="X15" s="55" t="s">
        <v>20</v>
      </c>
      <c r="Y15" s="55">
        <v>2.1129256442933295</v>
      </c>
      <c r="Z15" s="55">
        <v>2.5439004811793215</v>
      </c>
      <c r="AA15" s="55">
        <v>0.28598360708054182</v>
      </c>
      <c r="AB15" s="55" t="s">
        <v>20</v>
      </c>
      <c r="AC15" s="55">
        <v>1.6307807064711584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>
        <v>13.5</v>
      </c>
      <c r="H16" s="60" t="s">
        <v>20</v>
      </c>
      <c r="I16" s="60">
        <v>9.5</v>
      </c>
      <c r="J16" s="60">
        <v>9.5</v>
      </c>
      <c r="K16" s="60">
        <v>10.5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12.5</v>
      </c>
      <c r="R16" s="60" t="s">
        <v>20</v>
      </c>
      <c r="S16" s="60">
        <v>12.5</v>
      </c>
      <c r="T16" s="60">
        <v>12.5</v>
      </c>
      <c r="U16" s="60" t="s">
        <v>20</v>
      </c>
      <c r="V16" s="60">
        <v>12.5</v>
      </c>
      <c r="W16" s="60">
        <v>13</v>
      </c>
      <c r="X16" s="60" t="s">
        <v>20</v>
      </c>
      <c r="Y16" s="60">
        <v>12.5</v>
      </c>
      <c r="Z16" s="60">
        <v>12.5</v>
      </c>
      <c r="AA16" s="60">
        <v>13</v>
      </c>
      <c r="AB16" s="60" t="s">
        <v>20</v>
      </c>
      <c r="AC16" s="60">
        <v>12.5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>
        <v>0.53200000000000003</v>
      </c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0.53200000000000003</v>
      </c>
      <c r="AP29" s="54">
        <f t="shared" si="2"/>
        <v>0</v>
      </c>
      <c r="AQ29" s="57">
        <f t="shared" si="0"/>
        <v>0.53200000000000003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>
        <v>0.94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>
        <v>0.3</v>
      </c>
      <c r="Z30" s="73">
        <v>0.3</v>
      </c>
      <c r="AA30" s="57">
        <v>25.31</v>
      </c>
      <c r="AB30" s="57"/>
      <c r="AC30" s="57">
        <v>7.9589999999999996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34.509</v>
      </c>
      <c r="AP30" s="54">
        <f t="shared" si="2"/>
        <v>0.3</v>
      </c>
      <c r="AQ30" s="57">
        <f t="shared" si="0"/>
        <v>34.808999999999997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3224.3700000000003</v>
      </c>
      <c r="H38" s="57">
        <f t="shared" si="3"/>
        <v>0</v>
      </c>
      <c r="I38" s="57">
        <f t="shared" si="3"/>
        <v>1641.94</v>
      </c>
      <c r="J38" s="57">
        <f t="shared" si="3"/>
        <v>6115</v>
      </c>
      <c r="K38" s="57">
        <f t="shared" si="3"/>
        <v>244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265</v>
      </c>
      <c r="R38" s="57">
        <f t="shared" si="3"/>
        <v>0</v>
      </c>
      <c r="S38" s="57">
        <f>+SUM(S12,S18,S24:S37)</f>
        <v>295</v>
      </c>
      <c r="T38" s="57">
        <f t="shared" si="3"/>
        <v>200</v>
      </c>
      <c r="U38" s="57">
        <f>+SUM(U12,U18,U24:U37)</f>
        <v>0</v>
      </c>
      <c r="V38" s="57">
        <f t="shared" si="3"/>
        <v>585</v>
      </c>
      <c r="W38" s="57">
        <f t="shared" si="3"/>
        <v>1020</v>
      </c>
      <c r="X38" s="57">
        <f t="shared" si="3"/>
        <v>0</v>
      </c>
      <c r="Y38" s="57">
        <f>+SUM(Y12,Y18,Y24:Y37)</f>
        <v>1702.9199999999998</v>
      </c>
      <c r="Z38" s="57">
        <f>+SUM(Z12,Z18,Z24:Z37)</f>
        <v>399.46999999999997</v>
      </c>
      <c r="AA38" s="57">
        <f>+SUM(AA12,AA18,AA24:AA37)</f>
        <v>610</v>
      </c>
      <c r="AB38" s="57">
        <f t="shared" ref="AB38:AN38" si="4">+SUM(AB12,AB18,AB24:AB37)</f>
        <v>0</v>
      </c>
      <c r="AC38" s="57">
        <f>+SUM(AC12,AC18,AC24:AC37)</f>
        <v>1125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10128.23</v>
      </c>
      <c r="AP38" s="57">
        <f>SUM(AP12,AP18,AP24:AP37)</f>
        <v>7299.47</v>
      </c>
      <c r="AQ38" s="57">
        <f>SUM(AO38:AP38)</f>
        <v>17427.7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16.5</v>
      </c>
      <c r="H39" s="59"/>
      <c r="I39" s="92">
        <v>20.2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16.600000000000001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2016-11-15T16:30:51Z</dcterms:modified>
</cp:coreProperties>
</file>