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X41" i="5" l="1"/>
  <c r="Y41" i="5"/>
  <c r="Z41" i="5"/>
  <c r="AA41" i="5"/>
  <c r="AB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<sst xmlns="http://schemas.openxmlformats.org/spreadsheetml/2006/main" count="361" uniqueCount="68">
  <si>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</si>
  <si>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</si>
  <si>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</si>
  <si>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</si>
  <si>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</si>
  <si>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</si>
  <si>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</si>
  <si>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</si>
  <si>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</si>
  <si>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</si>
  <si>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</si>
  <si>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</si>
  <si>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</si>
  <si>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</si>
  <si>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</si>
  <si>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</si>
  <si>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</si>
  <si>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</si>
  <si>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</si>
  <si>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</si>
  <si>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</si>
  <si>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</si>
  <si>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</si>
  <si>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</si>
  <si>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</si>
  <si>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</si>
  <si>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</si>
  <si>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</si>
  <si>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</si>
  <si>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</si>
  <si>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</si>
  <si>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</si>
  <si>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</si>
  <si>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</si>
  <si>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</si>
  <si>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</si>
  <si>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</si>
  <si>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</si>
  <si>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</si>
  <si>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</si>
  <si>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</si>
  <si>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</si>
  <si>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</si>
  <si>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</si>
  <si>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</si>
  <si>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</si>
  <si>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</si>
  <si>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</si>
  <si>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</si>
  <si>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</si>
  <si>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</si>
  <si>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</si>
  <si>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</si>
  <si>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</si>
  <si>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</si>
  <si>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</si>
  <si>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</si>
  <si>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</si>
  <si>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</si>
  <si>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</si>
  <si>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</si>
  <si>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</si>
  <si>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PSENESIO</t>
  </si>
  <si>
    <t>MALAGUA</t>
  </si>
  <si>
    <t>BAGRE</t>
  </si>
  <si>
    <t>GCQ/due</t>
  </si>
  <si>
    <t xml:space="preserve">        Fecha  : 14/06/2019</t>
  </si>
  <si>
    <t>Callao, 17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</si>
</sst>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" fontId="12" fillId="0" borderId="0" xfId="0" applyNumberFormat="1" applyFont="1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G1" zoomScale="26" zoomScaleNormal="26" workbookViewId="0">
      <selection activeCell="Z21" sqref="Z2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28.7109375" style="2" customWidth="1"/>
    <col min="28" max="28" width="27.5703125" style="2" customWidth="1"/>
    <col min="29" max="29" width="29.7109375" style="2" customWidth="1"/>
    <col min="30" max="30" width="30.5703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5" t="s">
        <v>59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6" t="s">
        <v>38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7" t="s">
        <v>35</v>
      </c>
      <c r="AN6" s="117"/>
      <c r="AO6" s="117"/>
      <c r="AP6" s="117"/>
      <c r="AQ6" s="117"/>
    </row>
    <row r="7" spans="2:48" s="9" customFormat="1" ht="26.25" customHeight="1" x14ac:dyDescent="0.4">
      <c r="B7" s="54"/>
      <c r="C7" s="109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18"/>
      <c r="AP7" s="118"/>
      <c r="AQ7" s="118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7" t="s">
        <v>66</v>
      </c>
      <c r="AP8" s="117"/>
      <c r="AQ8" s="117"/>
    </row>
    <row r="9" spans="2:48" ht="27.75" x14ac:dyDescent="0.4">
      <c r="B9" s="14" t="s">
        <v>2</v>
      </c>
      <c r="C9" s="110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3" t="s">
        <v>4</v>
      </c>
      <c r="D10" s="114"/>
      <c r="E10" s="122" t="s">
        <v>58</v>
      </c>
      <c r="F10" s="123"/>
      <c r="G10" s="125" t="s">
        <v>5</v>
      </c>
      <c r="H10" s="126"/>
      <c r="I10" s="124" t="s">
        <v>43</v>
      </c>
      <c r="J10" s="124"/>
      <c r="K10" s="124" t="s">
        <v>6</v>
      </c>
      <c r="L10" s="124"/>
      <c r="M10" s="113" t="s">
        <v>7</v>
      </c>
      <c r="N10" s="127"/>
      <c r="O10" s="113" t="s">
        <v>8</v>
      </c>
      <c r="P10" s="127"/>
      <c r="Q10" s="125" t="s">
        <v>9</v>
      </c>
      <c r="R10" s="126"/>
      <c r="S10" s="125" t="s">
        <v>10</v>
      </c>
      <c r="T10" s="126"/>
      <c r="U10" s="125" t="s">
        <v>11</v>
      </c>
      <c r="V10" s="126"/>
      <c r="W10" s="125" t="s">
        <v>50</v>
      </c>
      <c r="X10" s="126"/>
      <c r="Y10" s="113" t="s">
        <v>44</v>
      </c>
      <c r="Z10" s="114"/>
      <c r="AA10" s="113" t="s">
        <v>36</v>
      </c>
      <c r="AB10" s="114"/>
      <c r="AC10" s="113" t="s">
        <v>12</v>
      </c>
      <c r="AD10" s="114"/>
      <c r="AE10" s="121" t="s">
        <v>52</v>
      </c>
      <c r="AF10" s="114"/>
      <c r="AG10" s="121" t="s">
        <v>45</v>
      </c>
      <c r="AH10" s="114"/>
      <c r="AI10" s="121" t="s">
        <v>46</v>
      </c>
      <c r="AJ10" s="114"/>
      <c r="AK10" s="121" t="s">
        <v>47</v>
      </c>
      <c r="AL10" s="114"/>
      <c r="AM10" s="121" t="s">
        <v>48</v>
      </c>
      <c r="AN10" s="114"/>
      <c r="AO10" s="119" t="s">
        <v>13</v>
      </c>
      <c r="AP10" s="120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3591</v>
      </c>
      <c r="F12" s="49">
        <v>0</v>
      </c>
      <c r="G12" s="49">
        <v>6692.0349999999999</v>
      </c>
      <c r="H12" s="49">
        <v>2828.9850000000001</v>
      </c>
      <c r="I12" s="49">
        <v>5027.58</v>
      </c>
      <c r="J12" s="49">
        <v>990.79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650</v>
      </c>
      <c r="X12" s="49">
        <v>0</v>
      </c>
      <c r="Y12" s="49">
        <v>2937.9879999999998</v>
      </c>
      <c r="Z12" s="49">
        <v>0</v>
      </c>
      <c r="AA12" s="49">
        <v>5575.7947058823529</v>
      </c>
      <c r="AB12" s="49">
        <v>0</v>
      </c>
      <c r="AC12" s="49">
        <v>9650</v>
      </c>
      <c r="AD12" s="49">
        <v>0</v>
      </c>
      <c r="AE12" s="49">
        <v>272.31000000000006</v>
      </c>
      <c r="AF12" s="49">
        <v>80.290000000000006</v>
      </c>
      <c r="AG12" s="49">
        <v>0</v>
      </c>
      <c r="AH12" s="49">
        <v>0</v>
      </c>
      <c r="AI12" s="49">
        <v>0</v>
      </c>
      <c r="AJ12" s="49">
        <v>0</v>
      </c>
      <c r="AK12" s="49">
        <v>604.59000000000015</v>
      </c>
      <c r="AL12" s="49">
        <v>0</v>
      </c>
      <c r="AM12" s="49">
        <v>1087.9449999999997</v>
      </c>
      <c r="AN12" s="49">
        <v>208.86500000000001</v>
      </c>
      <c r="AO12" s="50">
        <f>SUMIF($C$11:$AN$11,"Ind*",C12:AN12)</f>
        <v>36089.242705882345</v>
      </c>
      <c r="AP12" s="50">
        <f>SUMIF($C$11:$AN$11,"I.Mad",C12:AN12)</f>
        <v>4108.93</v>
      </c>
      <c r="AQ12" s="50">
        <f>SUM(AO12:AP12)</f>
        <v>40198.172705882345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22</v>
      </c>
      <c r="F13" s="51" t="s">
        <v>19</v>
      </c>
      <c r="G13" s="51">
        <v>44</v>
      </c>
      <c r="H13" s="51">
        <v>43</v>
      </c>
      <c r="I13" s="51">
        <v>44</v>
      </c>
      <c r="J13" s="51">
        <v>16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>
        <v>3</v>
      </c>
      <c r="X13" s="51" t="s">
        <v>19</v>
      </c>
      <c r="Y13" s="51">
        <v>11</v>
      </c>
      <c r="Z13" s="51" t="s">
        <v>19</v>
      </c>
      <c r="AA13" s="51">
        <v>25</v>
      </c>
      <c r="AB13" s="51" t="s">
        <v>19</v>
      </c>
      <c r="AC13" s="51">
        <v>50</v>
      </c>
      <c r="AD13" s="51" t="s">
        <v>19</v>
      </c>
      <c r="AE13" s="51">
        <v>2</v>
      </c>
      <c r="AF13" s="51">
        <v>1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>
        <v>3</v>
      </c>
      <c r="AL13" s="51" t="s">
        <v>19</v>
      </c>
      <c r="AM13" s="51">
        <v>5</v>
      </c>
      <c r="AN13" s="51">
        <v>3</v>
      </c>
      <c r="AO13" s="50">
        <f>SUMIF($C$11:$AN$11,"Ind*",C13:AN13)</f>
        <v>209</v>
      </c>
      <c r="AP13" s="50">
        <f>SUMIF($C$11:$AN$11,"I.Mad",C13:AN13)</f>
        <v>63</v>
      </c>
      <c r="AQ13" s="50">
        <f>SUM(AO13:AP13)</f>
        <v>272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>
        <v>5</v>
      </c>
      <c r="F14" s="51" t="s">
        <v>19</v>
      </c>
      <c r="G14" s="51">
        <v>18</v>
      </c>
      <c r="H14" s="51">
        <v>10</v>
      </c>
      <c r="I14" s="51">
        <v>14</v>
      </c>
      <c r="J14" s="51">
        <v>4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>
        <v>3</v>
      </c>
      <c r="X14" s="51" t="s">
        <v>19</v>
      </c>
      <c r="Y14" s="51">
        <v>1</v>
      </c>
      <c r="Z14" s="51" t="s">
        <v>19</v>
      </c>
      <c r="AA14" s="51">
        <v>7</v>
      </c>
      <c r="AB14" s="51" t="s">
        <v>19</v>
      </c>
      <c r="AC14" s="51">
        <v>14</v>
      </c>
      <c r="AD14" s="51" t="s">
        <v>19</v>
      </c>
      <c r="AE14" s="51">
        <v>2</v>
      </c>
      <c r="AF14" s="51">
        <v>1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>
        <v>3</v>
      </c>
      <c r="AL14" s="51" t="s">
        <v>19</v>
      </c>
      <c r="AM14" s="51">
        <v>2</v>
      </c>
      <c r="AN14" s="51">
        <v>1</v>
      </c>
      <c r="AO14" s="50">
        <f>SUMIF($C$11:$AN$11,"Ind*",C14:AN14)</f>
        <v>69</v>
      </c>
      <c r="AP14" s="50">
        <f>SUMIF($C$11:$AN$11,"I.Mad",C14:AN14)</f>
        <v>16</v>
      </c>
      <c r="AQ14" s="50">
        <f>SUM(AO14:AP14)</f>
        <v>85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>
        <v>50.565967664775087</v>
      </c>
      <c r="F15" s="51" t="s">
        <v>19</v>
      </c>
      <c r="G15" s="51">
        <v>44.115057934815702</v>
      </c>
      <c r="H15" s="51">
        <v>34.071829614233224</v>
      </c>
      <c r="I15" s="51">
        <v>26.380878693243215</v>
      </c>
      <c r="J15" s="51">
        <v>19.027725556084302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>
        <v>62.009299618684402</v>
      </c>
      <c r="X15" s="51" t="s">
        <v>19</v>
      </c>
      <c r="Y15" s="51">
        <v>35.393259999999998</v>
      </c>
      <c r="Z15" s="51" t="s">
        <v>19</v>
      </c>
      <c r="AA15" s="51">
        <v>21.064659542678008</v>
      </c>
      <c r="AB15" s="51" t="s">
        <v>19</v>
      </c>
      <c r="AC15" s="51">
        <v>36.855897252878634</v>
      </c>
      <c r="AD15" s="51" t="s">
        <v>19</v>
      </c>
      <c r="AE15" s="51">
        <v>84.794464994400855</v>
      </c>
      <c r="AF15" s="51">
        <v>83.068783068783063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>
        <v>22.917974984265481</v>
      </c>
      <c r="AL15" s="51" t="s">
        <v>19</v>
      </c>
      <c r="AM15" s="51">
        <v>23.652980248372092</v>
      </c>
      <c r="AN15" s="51">
        <v>35.365853658536594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>
        <v>12</v>
      </c>
      <c r="F16" s="56" t="s">
        <v>19</v>
      </c>
      <c r="G16" s="56">
        <v>12</v>
      </c>
      <c r="H16" s="56">
        <v>12</v>
      </c>
      <c r="I16" s="56">
        <v>12.5</v>
      </c>
      <c r="J16" s="56">
        <v>13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>
        <v>12</v>
      </c>
      <c r="X16" s="56" t="s">
        <v>19</v>
      </c>
      <c r="Y16" s="56">
        <v>12</v>
      </c>
      <c r="Z16" s="56" t="s">
        <v>19</v>
      </c>
      <c r="AA16" s="56">
        <v>13</v>
      </c>
      <c r="AB16" s="56" t="s">
        <v>19</v>
      </c>
      <c r="AC16" s="56">
        <v>12</v>
      </c>
      <c r="AD16" s="56" t="s">
        <v>19</v>
      </c>
      <c r="AE16" s="56">
        <v>10</v>
      </c>
      <c r="AF16" s="56">
        <v>10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>
        <v>12.5</v>
      </c>
      <c r="AL16" s="56" t="s">
        <v>19</v>
      </c>
      <c r="AM16" s="56">
        <v>12.5</v>
      </c>
      <c r="AN16" s="56">
        <v>12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7"/>
      <c r="G25" s="53"/>
      <c r="H25" s="53"/>
      <c r="I25" s="69"/>
      <c r="J25" s="6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69"/>
      <c r="I29" s="53"/>
      <c r="J29" s="53"/>
      <c r="K29" s="69"/>
      <c r="L29" s="53"/>
      <c r="M29" s="53"/>
      <c r="N29" s="69"/>
      <c r="O29" s="53"/>
      <c r="P29" s="53"/>
      <c r="Q29" s="69"/>
      <c r="R29" s="53"/>
      <c r="S29" s="53"/>
      <c r="T29" s="69"/>
      <c r="U29" s="53"/>
      <c r="V29" s="53"/>
      <c r="W29" s="69"/>
      <c r="X29" s="53"/>
      <c r="Y29" s="53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>
        <v>1.406903</v>
      </c>
      <c r="Z30" s="53"/>
      <c r="AA30" s="53">
        <v>61.253627450980396</v>
      </c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62.660530450980396</v>
      </c>
      <c r="AP30" s="50">
        <f t="shared" si="1"/>
        <v>0</v>
      </c>
      <c r="AQ30" s="53">
        <f t="shared" si="2"/>
        <v>62.660530450980396</v>
      </c>
      <c r="AT30" s="19"/>
      <c r="AU30" s="19"/>
      <c r="AV30" s="19"/>
    </row>
    <row r="31" spans="2:48" ht="50.25" customHeight="1" x14ac:dyDescent="0.55000000000000004">
      <c r="B31" s="79" t="s">
        <v>64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7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62</v>
      </c>
      <c r="C38" s="53"/>
      <c r="D38" s="6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63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3591</v>
      </c>
      <c r="F41" s="53">
        <f t="shared" si="5"/>
        <v>0</v>
      </c>
      <c r="G41" s="53">
        <f t="shared" si="5"/>
        <v>6692.0349999999999</v>
      </c>
      <c r="H41" s="53">
        <f t="shared" si="5"/>
        <v>2828.9850000000001</v>
      </c>
      <c r="I41" s="53">
        <f t="shared" si="5"/>
        <v>5027.58</v>
      </c>
      <c r="J41" s="53">
        <f t="shared" si="5"/>
        <v>990.79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650</v>
      </c>
      <c r="X41" s="53">
        <f t="shared" si="5"/>
        <v>0</v>
      </c>
      <c r="Y41" s="53">
        <f t="shared" si="5"/>
        <v>2939.3949029999999</v>
      </c>
      <c r="Z41" s="53">
        <f t="shared" si="5"/>
        <v>0</v>
      </c>
      <c r="AA41" s="53">
        <f t="shared" si="5"/>
        <v>5637.0483333333332</v>
      </c>
      <c r="AB41" s="53">
        <f t="shared" si="5"/>
        <v>0</v>
      </c>
      <c r="AC41" s="53">
        <f>+SUM(AC24:AC40,AC18,AC12)</f>
        <v>9650</v>
      </c>
      <c r="AD41" s="53">
        <f t="shared" si="5"/>
        <v>0</v>
      </c>
      <c r="AE41" s="53">
        <f t="shared" si="5"/>
        <v>272.31000000000006</v>
      </c>
      <c r="AF41" s="53">
        <f t="shared" si="5"/>
        <v>80.290000000000006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604.59000000000015</v>
      </c>
      <c r="AL41" s="53">
        <f t="shared" si="5"/>
        <v>0</v>
      </c>
      <c r="AM41" s="53">
        <f t="shared" si="5"/>
        <v>1087.9449999999997</v>
      </c>
      <c r="AN41" s="53">
        <f t="shared" si="5"/>
        <v>208.86500000000001</v>
      </c>
      <c r="AO41" s="53">
        <f>SUM(AO12,AO18,AO24:AO37)</f>
        <v>36151.903236333324</v>
      </c>
      <c r="AP41" s="53">
        <f>SUM(AP12,AP18,AP24:AP37)</f>
        <v>4108.93</v>
      </c>
      <c r="AQ41" s="53">
        <f>SUM(AO41:AP41)</f>
        <v>40260.833236333325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88">
        <v>18.2</v>
      </c>
      <c r="H42" s="55"/>
      <c r="I42" s="88">
        <v>18.7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32"/>
      <c r="AM42" s="55">
        <v>15.7</v>
      </c>
      <c r="AN42" s="55"/>
      <c r="AO42" s="24"/>
      <c r="AP42" s="24"/>
      <c r="AQ42" s="8"/>
    </row>
    <row r="43" spans="2:43" ht="26.25" x14ac:dyDescent="0.4">
      <c r="B43" s="111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08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2" t="s">
        <v>65</v>
      </c>
      <c r="D47" s="70"/>
      <c r="E47" s="14"/>
      <c r="F47" s="14"/>
      <c r="G47" s="14"/>
      <c r="H47" s="14"/>
      <c r="I47" s="28"/>
      <c r="J47" s="28"/>
      <c r="K47" s="106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6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6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5"/>
      <c r="L50" s="28"/>
      <c r="M50" s="63"/>
      <c r="N50" s="64"/>
      <c r="O50" s="28"/>
      <c r="P50" s="36"/>
      <c r="S50" s="104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4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4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4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2019-06-17T17:12:27Z</dcterms:modified>
</cp:coreProperties>
</file>