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<sst xmlns="http://schemas.openxmlformats.org/spreadsheetml/2006/main" count="382" uniqueCount="66">
  <si>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</si>
  <si>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</si>
  <si>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</si>
  <si>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</si>
  <si>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</si>
  <si>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</si>
  <si>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</si>
  <si>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</si>
  <si>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</si>
  <si>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</si>
  <si>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</si>
  <si>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</si>
  <si>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</si>
  <si>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</si>
  <si>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</si>
  <si>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</si>
  <si>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</si>
  <si>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</si>
  <si>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</si>
  <si>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</si>
  <si>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</si>
  <si>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</si>
  <si>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</si>
  <si>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</si>
  <si>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</si>
  <si>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</si>
  <si>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</si>
  <si>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</si>
  <si>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</si>
  <si>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</si>
  <si>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</si>
  <si>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</si>
  <si>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</si>
  <si>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</si>
  <si>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</si>
  <si>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</si>
  <si>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</si>
  <si>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</si>
  <si>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</si>
  <si>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</si>
  <si>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</si>
  <si>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</si>
  <si>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</si>
  <si>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</si>
  <si>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</si>
  <si>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</si>
  <si>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</si>
  <si>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</si>
  <si>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</si>
  <si>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</si>
  <si>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</si>
  <si>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</si>
  <si>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</si>
  <si>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</si>
  <si>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</si>
  <si>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</si>
  <si>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</si>
  <si>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</si>
  <si>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GCQ/mfm/due/jsr</t>
  </si>
  <si>
    <t>MERLUZA</t>
  </si>
  <si>
    <t>POTA</t>
  </si>
  <si>
    <t>Callao</t>
  </si>
  <si>
    <t>S/M</t>
  </si>
  <si>
    <t xml:space="preserve">        Fecha  : 14/06/2015</t>
  </si>
  <si>
    <t>Callao, 15 de junio del 2015</t>
  </si>
  <si>
    <t>R.M.Nº 003-2015-PRODUCE, R.M.N°056-2015 PRODUCE, R.M.N°078-2015 PRODUCE, R.M.N°082-2015 PRODUCE, R.M.N°098-2015 PRODUCE,R.M.N°186-2015 PRODUCE,  R.M.N°187-2015 PRODUCE, R.M.N° 189-2015 PRODUCE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</si>
</sst>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0" applyNumberFormat="1" applyFont="1" applyBorder="1" applyAlignment="1">
      <alignment horizontal="center"/>
      <protection/>
    </xf>
    <xf numFmtId="1" fontId="26" fillId="0" borderId="0" xfId="60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2" xfId="55"/>
    <cellStyle name="Normal 2 3" xfId="56"/>
    <cellStyle name="Normal 3 2" xfId="57"/>
    <cellStyle name="Normal 3 3" xfId="58"/>
    <cellStyle name="Normal 4" xfId="59"/>
    <cellStyle name="Normal_buscando error2" xfId="60"/>
    <cellStyle name="Normal_D_S_M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4" zoomScaleNormal="24" zoomScalePageLayoutView="0" workbookViewId="0" topLeftCell="K16">
      <selection activeCell="C9" sqref="C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20" width="21.00390625" style="2" customWidth="1"/>
    <col min="21" max="21" width="19.28125" style="2" customWidth="1"/>
    <col min="22" max="22" width="21.57421875" style="2" customWidth="1"/>
    <col min="23" max="23" width="21.8515625" style="2" customWidth="1"/>
    <col min="24" max="24" width="22.7109375" style="2" customWidth="1"/>
    <col min="25" max="26" width="19.8515625" style="2" customWidth="1"/>
    <col min="27" max="27" width="23.140625" style="2" customWidth="1"/>
    <col min="28" max="28" width="19.28125" style="2" customWidth="1"/>
    <col min="29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6" t="s">
        <v>49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3" ht="35.25">
      <c r="B5" s="116" t="s">
        <v>45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42</v>
      </c>
      <c r="AN6" s="117"/>
      <c r="AO6" s="117"/>
      <c r="AP6" s="117"/>
      <c r="AQ6" s="117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8"/>
      <c r="AP7" s="118"/>
      <c r="AQ7" s="118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63</v>
      </c>
      <c r="AP8" s="119"/>
      <c r="AQ8" s="119"/>
    </row>
    <row r="9" spans="2:43" ht="21.75" customHeight="1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24" t="s">
        <v>57</v>
      </c>
      <c r="J10" s="115"/>
      <c r="K10" s="115" t="s">
        <v>7</v>
      </c>
      <c r="L10" s="115"/>
      <c r="M10" s="113" t="s">
        <v>8</v>
      </c>
      <c r="N10" s="114"/>
      <c r="O10" s="111" t="s">
        <v>9</v>
      </c>
      <c r="P10" s="12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61</v>
      </c>
      <c r="Z10" s="112"/>
      <c r="AA10" s="125" t="s">
        <v>43</v>
      </c>
      <c r="AB10" s="126"/>
      <c r="AC10" s="122" t="s">
        <v>14</v>
      </c>
      <c r="AD10" s="112"/>
      <c r="AE10" s="122" t="s">
        <v>50</v>
      </c>
      <c r="AF10" s="112"/>
      <c r="AG10" s="122" t="s">
        <v>51</v>
      </c>
      <c r="AH10" s="112"/>
      <c r="AI10" s="122" t="s">
        <v>41</v>
      </c>
      <c r="AJ10" s="112"/>
      <c r="AK10" s="122" t="s">
        <v>52</v>
      </c>
      <c r="AL10" s="112"/>
      <c r="AM10" s="111" t="s">
        <v>53</v>
      </c>
      <c r="AN10" s="112"/>
      <c r="AO10" s="120" t="s">
        <v>15</v>
      </c>
      <c r="AP10" s="121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865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968</v>
      </c>
      <c r="U12" s="53">
        <v>150</v>
      </c>
      <c r="V12" s="53">
        <v>832</v>
      </c>
      <c r="W12" s="53">
        <v>670</v>
      </c>
      <c r="X12" s="53">
        <v>0</v>
      </c>
      <c r="Y12" s="53">
        <v>2342</v>
      </c>
      <c r="Z12" s="53">
        <v>103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1113.31</v>
      </c>
      <c r="AN12" s="53">
        <v>35.565</v>
      </c>
      <c r="AO12" s="54">
        <f>SUMIF($C$11:$AN$11,"I.Mad",B12:AM12)</f>
        <v>4275.3099999999995</v>
      </c>
      <c r="AP12" s="54">
        <f>SUMIF($C$11:$AN$11,"I.Mad",C12:AN12)</f>
        <v>2803.565</v>
      </c>
      <c r="AQ12" s="54">
        <f>SUM(AO12:AP12)</f>
        <v>7078.875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>
        <v>51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>
        <v>28</v>
      </c>
      <c r="U13" s="55">
        <v>2</v>
      </c>
      <c r="V13" s="55">
        <v>20</v>
      </c>
      <c r="W13" s="55">
        <v>2</v>
      </c>
      <c r="X13" s="55" t="s">
        <v>21</v>
      </c>
      <c r="Y13" s="55">
        <v>19</v>
      </c>
      <c r="Z13" s="55">
        <v>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>
        <v>21</v>
      </c>
      <c r="AN13" s="55">
        <v>1</v>
      </c>
      <c r="AO13" s="54">
        <f>SUMIF($C$11:$AN$11,"Ind",C13:AN13)</f>
        <v>44</v>
      </c>
      <c r="AP13" s="54">
        <f>SUMIF($C$11:$AN$11,"I.Mad",C13:AN13)</f>
        <v>101</v>
      </c>
      <c r="AQ13" s="54">
        <f>SUM(AO13:AP13)</f>
        <v>145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62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>
        <v>4</v>
      </c>
      <c r="U14" s="55">
        <v>1</v>
      </c>
      <c r="V14" s="55">
        <v>6</v>
      </c>
      <c r="W14" s="55">
        <v>2</v>
      </c>
      <c r="X14" s="55" t="s">
        <v>21</v>
      </c>
      <c r="Y14" s="55">
        <v>7</v>
      </c>
      <c r="Z14" s="55" t="s">
        <v>62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>
        <v>8</v>
      </c>
      <c r="AN14" s="55">
        <v>0</v>
      </c>
      <c r="AO14" s="54">
        <f>SUMIF($C$11:$AN$11,"Ind",C14:AN14)</f>
        <v>18</v>
      </c>
      <c r="AP14" s="54">
        <f>SUMIF($C$11:$AN$11,"I.Mad",C14:AN14)</f>
        <v>10</v>
      </c>
      <c r="AQ14" s="54">
        <f>SUM(AO14:AP14)</f>
        <v>28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>
        <v>7</v>
      </c>
      <c r="U15" s="55">
        <v>11</v>
      </c>
      <c r="V15" s="55">
        <v>9</v>
      </c>
      <c r="W15" s="55">
        <v>51</v>
      </c>
      <c r="X15" s="55" t="s">
        <v>21</v>
      </c>
      <c r="Y15" s="55">
        <v>12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>
        <v>11.673196885947094</v>
      </c>
      <c r="AN15" s="55" t="s">
        <v>62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>
        <v>13</v>
      </c>
      <c r="U16" s="61">
        <v>13</v>
      </c>
      <c r="V16" s="61">
        <v>13</v>
      </c>
      <c r="W16" s="61">
        <v>11.5</v>
      </c>
      <c r="X16" s="61" t="s">
        <v>21</v>
      </c>
      <c r="Y16" s="61">
        <v>13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>
        <v>13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75"/>
      <c r="T25" s="75"/>
      <c r="U25" s="75"/>
      <c r="V25" s="75"/>
      <c r="W25" s="75"/>
      <c r="X25" s="75"/>
      <c r="Y25" s="75">
        <v>9.5</v>
      </c>
      <c r="Z25" s="110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9.5</v>
      </c>
      <c r="AP25" s="58">
        <f>SUMIF($C$11:$AN$11,"I.Mad",C25:AN25)</f>
        <v>0</v>
      </c>
      <c r="AQ25" s="58">
        <f>SUM(AO25:AP25)</f>
        <v>9.5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75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60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865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968</v>
      </c>
      <c r="U38" s="58">
        <f t="shared" si="3"/>
        <v>150</v>
      </c>
      <c r="V38" s="58">
        <f t="shared" si="3"/>
        <v>832</v>
      </c>
      <c r="W38" s="58">
        <f t="shared" si="3"/>
        <v>670</v>
      </c>
      <c r="X38" s="58">
        <f t="shared" si="3"/>
        <v>0</v>
      </c>
      <c r="Y38" s="58">
        <f>+SUM(Y12,Y18,Y24:Y37)</f>
        <v>2351.5</v>
      </c>
      <c r="Z38" s="58">
        <f>+SUM(Z12,Z18,Z24:Z37)</f>
        <v>103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1113.31</v>
      </c>
      <c r="AN38" s="58">
        <f t="shared" si="4"/>
        <v>35.565</v>
      </c>
      <c r="AO38" s="58">
        <f>SUM(AO12,AO18,AO24:AO37)</f>
        <v>4284.8099999999995</v>
      </c>
      <c r="AP38" s="58">
        <f>SUM(AP12,AP18,AP24:AP37)</f>
        <v>2803.565</v>
      </c>
      <c r="AQ38" s="58">
        <f>SUM(AO38:AP38)</f>
        <v>7088.375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21</v>
      </c>
      <c r="H39" s="94"/>
      <c r="I39" s="94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58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  <row r="58" ht="23.25">
      <c r="V58" s="2" t="s">
        <v>0</v>
      </c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B4:AQ4"/>
    <mergeCell ref="B5:AQ5"/>
    <mergeCell ref="AM6:AQ6"/>
    <mergeCell ref="AO7:AQ7"/>
    <mergeCell ref="AO8:AQ8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2015-05-19T20:15:03Z</cp:lastPrinted>
  <dcterms:created xsi:type="dcterms:W3CDTF">2008-10-21T17:58:04Z</dcterms:created>
  <dcterms:modified xsi:type="dcterms:W3CDTF">2015-06-15T21:20:12Z</dcterms:modified>
  <cp:category/>
  <cp:version/>
  <cp:contentType/>
  <cp:contentStatus/>
</cp:coreProperties>
</file>