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<sst xmlns="http://schemas.openxmlformats.org/spreadsheetml/2006/main" count="394" uniqueCount="65">
  <si>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</si>
  <si>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</si>
  <si>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</si>
  <si>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</si>
  <si>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</si>
  <si>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</si>
  <si>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</si>
  <si>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</si>
  <si>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</si>
  <si>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</si>
  <si>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</si>
  <si>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</si>
  <si>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</si>
  <si>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</si>
  <si>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</si>
  <si>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</si>
  <si>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</si>
  <si>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</si>
  <si>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</si>
  <si>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</si>
  <si>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</si>
  <si>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</si>
  <si>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</si>
  <si>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</si>
  <si>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</si>
  <si>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</si>
  <si>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</si>
  <si>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</si>
  <si>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</si>
  <si>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</si>
  <si>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</si>
  <si>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</si>
  <si>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</si>
  <si>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</si>
  <si>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</si>
  <si>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</si>
  <si>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</si>
  <si>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</si>
  <si>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</si>
  <si>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</si>
  <si>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</si>
  <si>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</si>
  <si>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</si>
  <si>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</si>
  <si>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</si>
  <si>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</si>
  <si>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</si>
  <si>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</si>
  <si>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</si>
  <si>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</si>
  <si>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</si>
  <si>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</si>
  <si>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</si>
  <si>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</si>
  <si>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</si>
  <si>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</si>
  <si>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</si>
  <si>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</si>
  <si>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</si>
  <si>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</si>
  <si>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</si>
  <si>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GCQ/due/jsr</t>
  </si>
  <si>
    <t>Callao,16 de marzo del 2015</t>
  </si>
  <si>
    <t>R.M.Nº 003-2015-PRODUCE, R.M.N°053-2015</t>
  </si>
  <si>
    <t xml:space="preserve">        Fecha  : 14/03/2015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</si>
</sst>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AR45" sqref="AR4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1" width="18.140625" style="2" customWidth="1"/>
    <col min="32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64</v>
      </c>
      <c r="AP8" s="107"/>
      <c r="AQ8" s="107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307.245</v>
      </c>
      <c r="AF12" s="55">
        <v>0</v>
      </c>
      <c r="AG12" s="55">
        <v>540.84</v>
      </c>
      <c r="AH12" s="55">
        <v>0</v>
      </c>
      <c r="AI12" s="55">
        <v>0</v>
      </c>
      <c r="AJ12" s="55">
        <v>0</v>
      </c>
      <c r="AK12" s="55">
        <v>352.105</v>
      </c>
      <c r="AL12" s="55">
        <v>0</v>
      </c>
      <c r="AM12" s="55">
        <v>2054.985</v>
      </c>
      <c r="AN12" s="55">
        <v>0</v>
      </c>
      <c r="AO12" s="56">
        <f>SUMIF($C$11:$AN$11,"I.Mad",B12:AM12)</f>
        <v>3255.175</v>
      </c>
      <c r="AP12" s="56">
        <f>SUMIF($C$11:$AN$11,"I.Mad",C12:AN12)</f>
        <v>0</v>
      </c>
      <c r="AQ12" s="56">
        <f>SUM(AO12:AP12)</f>
        <v>3255.175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>
        <v>5</v>
      </c>
      <c r="AF13" s="57" t="s">
        <v>22</v>
      </c>
      <c r="AG13" s="57">
        <v>15</v>
      </c>
      <c r="AH13" s="57" t="s">
        <v>22</v>
      </c>
      <c r="AI13" s="57" t="s">
        <v>22</v>
      </c>
      <c r="AJ13" s="57" t="s">
        <v>22</v>
      </c>
      <c r="AK13" s="57">
        <v>5</v>
      </c>
      <c r="AL13" s="57" t="s">
        <v>22</v>
      </c>
      <c r="AM13" s="57">
        <v>32</v>
      </c>
      <c r="AN13" s="57" t="s">
        <v>22</v>
      </c>
      <c r="AO13" s="56">
        <f>SUMIF($C$11:$AN$11,"Ind",C13:AN13)</f>
        <v>57</v>
      </c>
      <c r="AP13" s="56">
        <f>SUMIF($C$11:$AN$11,"I.Mad",C13:AN13)</f>
        <v>0</v>
      </c>
      <c r="AQ13" s="56">
        <f>SUM(AO13:AP13)</f>
        <v>57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>
        <v>3</v>
      </c>
      <c r="AF14" s="57" t="s">
        <v>22</v>
      </c>
      <c r="AG14" s="57">
        <v>6</v>
      </c>
      <c r="AH14" s="57" t="s">
        <v>22</v>
      </c>
      <c r="AI14" s="57" t="s">
        <v>22</v>
      </c>
      <c r="AJ14" s="57" t="s">
        <v>22</v>
      </c>
      <c r="AK14" s="57">
        <v>3</v>
      </c>
      <c r="AL14" s="57" t="s">
        <v>22</v>
      </c>
      <c r="AM14" s="57">
        <v>9</v>
      </c>
      <c r="AN14" s="57" t="s">
        <v>22</v>
      </c>
      <c r="AO14" s="56">
        <f>SUMIF($C$11:$AN$11,"Ind",C14:AN14)</f>
        <v>21</v>
      </c>
      <c r="AP14" s="56">
        <f>SUMIF($C$11:$AN$11,"I.Mad",C14:AN14)</f>
        <v>0</v>
      </c>
      <c r="AQ14" s="56">
        <f>SUM(AO14:AP14)</f>
        <v>21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>
        <v>9.104538183112494</v>
      </c>
      <c r="AF15" s="57" t="s">
        <v>22</v>
      </c>
      <c r="AG15" s="57">
        <v>31</v>
      </c>
      <c r="AH15" s="57" t="s">
        <v>22</v>
      </c>
      <c r="AI15" s="57" t="s">
        <v>22</v>
      </c>
      <c r="AJ15" s="57" t="s">
        <v>22</v>
      </c>
      <c r="AK15" s="57">
        <v>17.969291322618055</v>
      </c>
      <c r="AL15" s="57" t="s">
        <v>22</v>
      </c>
      <c r="AM15" s="57">
        <v>11.13607603814475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>
        <v>12.5</v>
      </c>
      <c r="AF16" s="63" t="s">
        <v>22</v>
      </c>
      <c r="AG16" s="63">
        <v>12.5</v>
      </c>
      <c r="AH16" s="63" t="s">
        <v>22</v>
      </c>
      <c r="AI16" s="63" t="s">
        <v>22</v>
      </c>
      <c r="AJ16" s="63" t="s">
        <v>22</v>
      </c>
      <c r="AK16" s="63">
        <v>12</v>
      </c>
      <c r="AL16" s="63" t="s">
        <v>22</v>
      </c>
      <c r="AM16" s="63">
        <v>12.5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307.245</v>
      </c>
      <c r="AF38" s="60">
        <f t="shared" si="4"/>
        <v>0</v>
      </c>
      <c r="AG38" s="60">
        <f t="shared" si="4"/>
        <v>540.84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352.105</v>
      </c>
      <c r="AL38" s="60">
        <f t="shared" si="4"/>
        <v>0</v>
      </c>
      <c r="AM38" s="60">
        <f>+SUM(AM12,AM18,AM24:AM37)</f>
        <v>2054.985</v>
      </c>
      <c r="AN38" s="60">
        <f t="shared" si="4"/>
        <v>0</v>
      </c>
      <c r="AO38" s="60">
        <f>SUM(AO12,AO18,AO24:AO37)</f>
        <v>3255.175</v>
      </c>
      <c r="AP38" s="60">
        <f>SUM(AP12,AP18,AP24:AP37)</f>
        <v>0</v>
      </c>
      <c r="AQ38" s="60">
        <f>SUM(AO38:AP38)</f>
        <v>3255.175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17.4</v>
      </c>
      <c r="H39" s="97"/>
      <c r="I39" s="97">
        <v>21.2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19.6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61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62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2015-03-16T18:34:02Z</dcterms:modified>
  <cp:category/>
  <cp:version/>
  <cp:contentType/>
  <cp:contentStatus/>
</cp:coreProperties>
</file>