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4.30\seguimiento\Porcentas\2017\Industrial\"/>
    </mc:Choice>
  </mc:AlternateContent>
  <bookViews>
    <workbookView showHorizontalScroll="0" showVerticalScroll="0" showSheetTabs="0"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Q37" i="5" s="1"/>
  <c r="AP36" i="5"/>
  <c r="AO36" i="5"/>
  <c r="AQ36" i="5" s="1"/>
  <c r="AP35" i="5"/>
  <c r="AO35" i="5"/>
  <c r="AP34" i="5"/>
  <c r="AO34" i="5"/>
  <c r="AQ34" i="5" s="1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Q19" i="5" s="1"/>
  <c r="AP18" i="5"/>
  <c r="AO18" i="5"/>
  <c r="AQ18" i="5" s="1"/>
  <c r="AP14" i="5"/>
  <c r="AO14" i="5"/>
  <c r="AP13" i="5"/>
  <c r="AO13" i="5"/>
  <c r="AP12" i="5"/>
  <c r="AO12" i="5"/>
  <c r="AQ32" i="5" l="1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<sst xmlns="http://schemas.openxmlformats.org/spreadsheetml/2006/main" count="378" uniqueCount="67">
  <si>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</si>
  <si>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</si>
  <si>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</si>
  <si>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</si>
  <si>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</si>
  <si>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</si>
  <si>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</si>
  <si>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</si>
  <si>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</si>
  <si>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</si>
  <si>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</si>
  <si>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</si>
  <si>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</si>
  <si>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</si>
  <si>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</si>
  <si>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</si>
  <si>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</si>
  <si>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</si>
  <si>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</si>
  <si>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</si>
  <si>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</si>
  <si>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</si>
  <si>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</si>
  <si>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</si>
  <si>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</si>
  <si>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</si>
  <si>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</si>
  <si>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</si>
  <si>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</si>
  <si>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</si>
  <si>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</si>
  <si>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</si>
  <si>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</si>
  <si>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</si>
  <si>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</si>
  <si>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</si>
  <si>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</si>
  <si>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</si>
  <si>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</si>
  <si>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</si>
  <si>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</si>
  <si>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</si>
  <si>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</si>
  <si>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</si>
  <si>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</si>
  <si>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</si>
  <si>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</si>
  <si>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</si>
  <si>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</si>
  <si>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</si>
  <si>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</si>
  <si>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</si>
  <si>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</si>
  <si>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</si>
  <si>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</si>
  <si>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</si>
  <si>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</si>
  <si>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</si>
  <si>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</si>
  <si>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</si>
  <si>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</si>
  <si>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GCQ/jsr/due</t>
  </si>
  <si>
    <t>R.M.N°427-2015-PRODUCE.</t>
  </si>
  <si>
    <t xml:space="preserve">        Fecha  : 14/01/2017</t>
  </si>
  <si>
    <t>Callao, 16 de enero del 2017</t>
  </si>
  <si>
    <t>S/M</t>
  </si>
  <si>
    <t xml:space="preserve">13.0 y 9.5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</si>
</sst>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5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4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20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8" fontId="3" fillId="0" borderId="0" xfId="0" applyNumberFormat="1" applyFont="1"/>
    <xf numFmtId="0" fontId="4" fillId="0" borderId="0" xfId="0" applyFont="1" applyBorder="1" applyAlignment="1">
      <alignment horizontal="left"/>
    </xf>
    <xf numFmtId="0" fontId="9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167" fontId="4" fillId="0" borderId="0" xfId="0" applyNumberFormat="1" applyFont="1" applyBorder="1"/>
    <xf numFmtId="167" fontId="5" fillId="3" borderId="5" xfId="0" applyNumberFormat="1" applyFont="1" applyFill="1" applyBorder="1" applyAlignment="1">
      <alignment horizontal="center" wrapText="1"/>
    </xf>
    <xf numFmtId="167" fontId="5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67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7" fontId="12" fillId="0" borderId="0" xfId="12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7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/>
    <xf numFmtId="0" fontId="7" fillId="0" borderId="0" xfId="0" applyFont="1" applyAlignment="1">
      <alignment horizontal="left"/>
    </xf>
    <xf numFmtId="49" fontId="7" fillId="0" borderId="0" xfId="0" applyNumberFormat="1" applyFont="1"/>
    <xf numFmtId="22" fontId="7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5" fillId="0" borderId="3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0" applyFont="1"/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10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168" fontId="15" fillId="0" borderId="5" xfId="0" applyNumberFormat="1" applyFont="1" applyBorder="1" applyAlignment="1">
      <alignment horizontal="center"/>
    </xf>
    <xf numFmtId="1" fontId="3" fillId="0" borderId="0" xfId="0" applyNumberFormat="1" applyFont="1" applyBorder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9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2" zoomScaleNormal="22" workbookViewId="0">
      <selection activeCell="N22" sqref="N2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35.28515625" style="2" customWidth="1"/>
    <col min="26" max="26" width="37.5703125" style="2" customWidth="1"/>
    <col min="27" max="27" width="37" style="2" customWidth="1"/>
    <col min="28" max="28" width="22.28515625" style="2" customWidth="1"/>
    <col min="29" max="29" width="36.57031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3" t="s">
        <v>56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</row>
    <row r="5" spans="2:48" ht="35.25" x14ac:dyDescent="0.5">
      <c r="B5" s="113" t="s">
        <v>40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4" t="s">
        <v>37</v>
      </c>
      <c r="AN6" s="114"/>
      <c r="AO6" s="114"/>
      <c r="AP6" s="114"/>
      <c r="AQ6" s="114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15"/>
      <c r="AP7" s="115"/>
      <c r="AQ7" s="115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4" t="s">
        <v>63</v>
      </c>
      <c r="AP8" s="114"/>
      <c r="AQ8" s="114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1" t="s">
        <v>4</v>
      </c>
      <c r="D10" s="112"/>
      <c r="E10" s="111" t="s">
        <v>5</v>
      </c>
      <c r="F10" s="112"/>
      <c r="G10" s="119" t="s">
        <v>6</v>
      </c>
      <c r="H10" s="120"/>
      <c r="I10" s="121" t="s">
        <v>45</v>
      </c>
      <c r="J10" s="121"/>
      <c r="K10" s="121" t="s">
        <v>7</v>
      </c>
      <c r="L10" s="121"/>
      <c r="M10" s="111" t="s">
        <v>8</v>
      </c>
      <c r="N10" s="122"/>
      <c r="O10" s="111" t="s">
        <v>9</v>
      </c>
      <c r="P10" s="122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53</v>
      </c>
      <c r="X10" s="120"/>
      <c r="Y10" s="111" t="s">
        <v>47</v>
      </c>
      <c r="Z10" s="112"/>
      <c r="AA10" s="119" t="s">
        <v>38</v>
      </c>
      <c r="AB10" s="120"/>
      <c r="AC10" s="119" t="s">
        <v>13</v>
      </c>
      <c r="AD10" s="120"/>
      <c r="AE10" s="118" t="s">
        <v>57</v>
      </c>
      <c r="AF10" s="112"/>
      <c r="AG10" s="118" t="s">
        <v>48</v>
      </c>
      <c r="AH10" s="112"/>
      <c r="AI10" s="118" t="s">
        <v>49</v>
      </c>
      <c r="AJ10" s="112"/>
      <c r="AK10" s="118" t="s">
        <v>50</v>
      </c>
      <c r="AL10" s="112"/>
      <c r="AM10" s="118" t="s">
        <v>51</v>
      </c>
      <c r="AN10" s="112"/>
      <c r="AO10" s="116" t="s">
        <v>14</v>
      </c>
      <c r="AP10" s="117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0</v>
      </c>
      <c r="E12" s="52">
        <v>0</v>
      </c>
      <c r="F12" s="52">
        <v>0</v>
      </c>
      <c r="G12" s="52">
        <v>375.505</v>
      </c>
      <c r="H12" s="52">
        <v>0</v>
      </c>
      <c r="I12" s="52">
        <v>208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2596</v>
      </c>
      <c r="R12" s="52">
        <v>0</v>
      </c>
      <c r="S12" s="52">
        <v>2985</v>
      </c>
      <c r="T12" s="52">
        <v>0</v>
      </c>
      <c r="U12" s="52">
        <v>1323</v>
      </c>
      <c r="V12" s="52">
        <v>420</v>
      </c>
      <c r="W12" s="52">
        <v>3510</v>
      </c>
      <c r="X12" s="52">
        <v>0</v>
      </c>
      <c r="Y12" s="52">
        <v>1508</v>
      </c>
      <c r="Z12" s="52">
        <v>99</v>
      </c>
      <c r="AA12" s="52">
        <v>0</v>
      </c>
      <c r="AB12" s="52">
        <v>0</v>
      </c>
      <c r="AC12" s="52">
        <v>6103.0370000000003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18608.542000000001</v>
      </c>
      <c r="AP12" s="53">
        <f>SUMIF($C$11:$AN$11,"I.Mad",C12:AN12)</f>
        <v>519</v>
      </c>
      <c r="AQ12" s="53">
        <f>SUM(AO12:AP12)</f>
        <v>19127.542000000001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 t="s">
        <v>20</v>
      </c>
      <c r="E13" s="54" t="s">
        <v>20</v>
      </c>
      <c r="F13" s="54" t="s">
        <v>20</v>
      </c>
      <c r="G13" s="54">
        <v>1</v>
      </c>
      <c r="H13" s="54" t="s">
        <v>20</v>
      </c>
      <c r="I13" s="54">
        <v>3</v>
      </c>
      <c r="J13" s="54" t="s">
        <v>20</v>
      </c>
      <c r="K13" s="54" t="s">
        <v>20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>
        <v>32</v>
      </c>
      <c r="R13" s="54" t="s">
        <v>20</v>
      </c>
      <c r="S13" s="54">
        <v>28</v>
      </c>
      <c r="T13" s="54" t="s">
        <v>20</v>
      </c>
      <c r="U13" s="54">
        <v>12</v>
      </c>
      <c r="V13" s="54">
        <v>7</v>
      </c>
      <c r="W13" s="54">
        <v>37</v>
      </c>
      <c r="X13" s="54" t="s">
        <v>20</v>
      </c>
      <c r="Y13" s="54">
        <v>25</v>
      </c>
      <c r="Z13" s="54">
        <v>1</v>
      </c>
      <c r="AA13" s="54" t="s">
        <v>20</v>
      </c>
      <c r="AB13" s="54" t="s">
        <v>20</v>
      </c>
      <c r="AC13" s="54">
        <v>41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179</v>
      </c>
      <c r="AP13" s="53">
        <f>SUMIF($C$11:$AN$11,"I.Mad",C13:AN13)</f>
        <v>8</v>
      </c>
      <c r="AQ13" s="53">
        <f>SUM(AO13:AP13)</f>
        <v>187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 t="s">
        <v>20</v>
      </c>
      <c r="E14" s="54" t="s">
        <v>20</v>
      </c>
      <c r="F14" s="54" t="s">
        <v>20</v>
      </c>
      <c r="G14" s="54">
        <v>1</v>
      </c>
      <c r="H14" s="54" t="s">
        <v>20</v>
      </c>
      <c r="I14" s="54" t="s">
        <v>65</v>
      </c>
      <c r="J14" s="54" t="s">
        <v>20</v>
      </c>
      <c r="K14" s="54" t="s">
        <v>20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>
        <v>10</v>
      </c>
      <c r="R14" s="54" t="s">
        <v>20</v>
      </c>
      <c r="S14" s="54">
        <v>10</v>
      </c>
      <c r="T14" s="54" t="s">
        <v>20</v>
      </c>
      <c r="U14" s="54">
        <v>4</v>
      </c>
      <c r="V14" s="54">
        <v>2</v>
      </c>
      <c r="W14" s="54">
        <v>12</v>
      </c>
      <c r="X14" s="54" t="s">
        <v>20</v>
      </c>
      <c r="Y14" s="54">
        <v>5</v>
      </c>
      <c r="Z14" s="54" t="s">
        <v>65</v>
      </c>
      <c r="AA14" s="54" t="s">
        <v>20</v>
      </c>
      <c r="AB14" s="54" t="s">
        <v>20</v>
      </c>
      <c r="AC14" s="54">
        <v>13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55</v>
      </c>
      <c r="AP14" s="53">
        <f>SUMIF($C$11:$AN$11,"I.Mad",C14:AN14)</f>
        <v>2</v>
      </c>
      <c r="AQ14" s="53">
        <f>SUM(AO14:AP14)</f>
        <v>57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 t="s">
        <v>20</v>
      </c>
      <c r="E15" s="54" t="s">
        <v>20</v>
      </c>
      <c r="F15" s="54" t="s">
        <v>20</v>
      </c>
      <c r="G15" s="54">
        <v>22.7</v>
      </c>
      <c r="H15" s="54" t="s">
        <v>20</v>
      </c>
      <c r="I15" s="54" t="s">
        <v>20</v>
      </c>
      <c r="J15" s="54" t="s">
        <v>20</v>
      </c>
      <c r="K15" s="54" t="s">
        <v>20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>
        <v>26.4</v>
      </c>
      <c r="R15" s="54" t="s">
        <v>20</v>
      </c>
      <c r="S15" s="54">
        <v>27.2</v>
      </c>
      <c r="T15" s="54" t="s">
        <v>20</v>
      </c>
      <c r="U15" s="54">
        <v>14.468054133727286</v>
      </c>
      <c r="V15" s="54">
        <v>15.82815611062801</v>
      </c>
      <c r="W15" s="54">
        <v>19.381788992097842</v>
      </c>
      <c r="X15" s="54" t="s">
        <v>20</v>
      </c>
      <c r="Y15" s="54">
        <v>90</v>
      </c>
      <c r="Z15" s="54" t="s">
        <v>20</v>
      </c>
      <c r="AA15" s="54" t="s">
        <v>20</v>
      </c>
      <c r="AB15" s="54" t="s">
        <v>20</v>
      </c>
      <c r="AC15" s="54">
        <v>40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 t="s">
        <v>20</v>
      </c>
      <c r="E16" s="59" t="s">
        <v>20</v>
      </c>
      <c r="F16" s="59" t="s">
        <v>20</v>
      </c>
      <c r="G16" s="59">
        <v>12.5</v>
      </c>
      <c r="H16" s="59" t="s">
        <v>20</v>
      </c>
      <c r="I16" s="59" t="s">
        <v>20</v>
      </c>
      <c r="J16" s="59" t="s">
        <v>20</v>
      </c>
      <c r="K16" s="59" t="s">
        <v>20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>
        <v>12</v>
      </c>
      <c r="R16" s="59" t="s">
        <v>20</v>
      </c>
      <c r="S16" s="59">
        <v>12.5</v>
      </c>
      <c r="T16" s="59" t="s">
        <v>20</v>
      </c>
      <c r="U16" s="59">
        <v>12.5</v>
      </c>
      <c r="V16" s="59">
        <v>13</v>
      </c>
      <c r="W16" s="59">
        <v>12.5</v>
      </c>
      <c r="X16" s="59" t="s">
        <v>20</v>
      </c>
      <c r="Y16" s="59">
        <v>9</v>
      </c>
      <c r="Z16" s="59" t="s">
        <v>20</v>
      </c>
      <c r="AA16" s="59" t="s">
        <v>20</v>
      </c>
      <c r="AB16" s="59" t="s">
        <v>20</v>
      </c>
      <c r="AC16" s="59" t="s">
        <v>66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53"/>
      <c r="J24" s="56"/>
      <c r="K24" s="56"/>
      <c r="L24" s="56"/>
      <c r="M24" s="56"/>
      <c r="N24" s="56"/>
      <c r="O24" s="56"/>
      <c r="P24" s="56"/>
      <c r="Q24" s="56"/>
      <c r="R24" s="72"/>
      <c r="S24" s="72"/>
      <c r="T24" s="72"/>
      <c r="U24" s="72">
        <v>2.0699999999999998</v>
      </c>
      <c r="V24" s="72"/>
      <c r="W24" s="72"/>
      <c r="X24" s="72"/>
      <c r="Y24" s="56"/>
      <c r="Z24" s="72"/>
      <c r="AA24" s="72"/>
      <c r="AB24" s="56"/>
      <c r="AC24" s="72"/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2.0699999999999998</v>
      </c>
      <c r="AP24" s="53">
        <f>SUMIF($C$11:$AN$11,"I.Mad",C24:AN24)</f>
        <v>0</v>
      </c>
      <c r="AQ24" s="72">
        <f t="shared" ref="AQ24:AQ37" si="0">SUM(AO24:AP24)</f>
        <v>2.0699999999999998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72"/>
      <c r="J25" s="56"/>
      <c r="K25" s="56"/>
      <c r="L25" s="56"/>
      <c r="M25" s="56"/>
      <c r="N25" s="56"/>
      <c r="O25" s="56"/>
      <c r="P25" s="56"/>
      <c r="Q25" s="56">
        <v>7</v>
      </c>
      <c r="R25" s="72"/>
      <c r="S25" s="72"/>
      <c r="T25" s="72"/>
      <c r="U25" s="72"/>
      <c r="V25" s="72"/>
      <c r="W25" s="72"/>
      <c r="X25" s="72"/>
      <c r="Y25" s="72"/>
      <c r="Z25" s="72"/>
      <c r="AA25" s="56"/>
      <c r="AB25" s="72"/>
      <c r="AC25" s="72">
        <v>0.2</v>
      </c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7.2</v>
      </c>
      <c r="AP25" s="53">
        <f t="shared" ref="AP25:AP37" si="2">SUMIF($C$11:$AN$11,"I.Mad",C25:AN25)</f>
        <v>0</v>
      </c>
      <c r="AQ25" s="72">
        <f>SUM(AO25:AP25)</f>
        <v>7.2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72"/>
      <c r="S27" s="72"/>
      <c r="T27" s="72"/>
      <c r="U27" s="56"/>
      <c r="V27" s="72"/>
      <c r="W27" s="72"/>
      <c r="X27" s="72"/>
      <c r="Y27" s="72"/>
      <c r="Z27" s="72"/>
      <c r="AA27" s="72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72"/>
      <c r="S29" s="72"/>
      <c r="T29" s="72"/>
      <c r="U29" s="72"/>
      <c r="V29" s="72"/>
      <c r="W29" s="72"/>
      <c r="X29" s="72"/>
      <c r="Y29" s="72"/>
      <c r="Z29" s="72"/>
      <c r="AA29" s="56"/>
      <c r="AB29" s="56"/>
      <c r="AC29" s="72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</v>
      </c>
      <c r="AP29" s="53">
        <f t="shared" si="2"/>
        <v>0</v>
      </c>
      <c r="AQ29" s="56">
        <f t="shared" si="0"/>
        <v>0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72"/>
      <c r="J30" s="56"/>
      <c r="K30" s="56"/>
      <c r="L30" s="56"/>
      <c r="M30" s="56"/>
      <c r="N30" s="56"/>
      <c r="O30" s="56"/>
      <c r="P30" s="56"/>
      <c r="Q30" s="56"/>
      <c r="R30" s="72"/>
      <c r="S30" s="72"/>
      <c r="T30" s="72"/>
      <c r="U30" s="72"/>
      <c r="V30" s="72"/>
      <c r="W30" s="72"/>
      <c r="X30" s="72"/>
      <c r="Y30" s="72">
        <v>0.41</v>
      </c>
      <c r="Z30" s="72"/>
      <c r="AA30" s="72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0.41</v>
      </c>
      <c r="AP30" s="53">
        <f t="shared" si="2"/>
        <v>0</v>
      </c>
      <c r="AQ30" s="56">
        <f t="shared" si="0"/>
        <v>0.41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109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72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0</v>
      </c>
      <c r="D38" s="56">
        <f t="shared" si="3"/>
        <v>0</v>
      </c>
      <c r="E38" s="56">
        <f t="shared" si="3"/>
        <v>0</v>
      </c>
      <c r="F38" s="56">
        <f t="shared" si="3"/>
        <v>0</v>
      </c>
      <c r="G38" s="56">
        <f t="shared" si="3"/>
        <v>375.505</v>
      </c>
      <c r="H38" s="56">
        <f t="shared" si="3"/>
        <v>0</v>
      </c>
      <c r="I38" s="56">
        <f t="shared" si="3"/>
        <v>208</v>
      </c>
      <c r="J38" s="56">
        <f t="shared" si="3"/>
        <v>0</v>
      </c>
      <c r="K38" s="56">
        <f t="shared" si="3"/>
        <v>0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2603</v>
      </c>
      <c r="R38" s="56">
        <f t="shared" si="3"/>
        <v>0</v>
      </c>
      <c r="S38" s="56">
        <f t="shared" si="3"/>
        <v>2985</v>
      </c>
      <c r="T38" s="56">
        <f t="shared" si="3"/>
        <v>0</v>
      </c>
      <c r="U38" s="56">
        <f t="shared" si="3"/>
        <v>1325.07</v>
      </c>
      <c r="V38" s="56">
        <f t="shared" si="3"/>
        <v>420</v>
      </c>
      <c r="W38" s="56">
        <f t="shared" si="3"/>
        <v>3510</v>
      </c>
      <c r="X38" s="56">
        <f t="shared" si="3"/>
        <v>0</v>
      </c>
      <c r="Y38" s="56">
        <f t="shared" si="3"/>
        <v>1508.41</v>
      </c>
      <c r="Z38" s="56">
        <f t="shared" si="3"/>
        <v>99</v>
      </c>
      <c r="AA38" s="56">
        <f t="shared" si="3"/>
        <v>0</v>
      </c>
      <c r="AB38" s="56">
        <f t="shared" si="3"/>
        <v>0</v>
      </c>
      <c r="AC38" s="56">
        <f t="shared" si="3"/>
        <v>6103.2370000000001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18618.222000000002</v>
      </c>
      <c r="AP38" s="56">
        <f>SUM(AP12,AP18,AP24:AP37)</f>
        <v>519</v>
      </c>
      <c r="AQ38" s="56">
        <f>SUM(AO38:AP38)</f>
        <v>19137.222000000002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16.899999999999999</v>
      </c>
      <c r="H39" s="58"/>
      <c r="I39" s="91"/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/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64</v>
      </c>
      <c r="AN43" s="4"/>
    </row>
    <row r="44" spans="2:43" ht="30.75" x14ac:dyDescent="0.45">
      <c r="B44" s="22" t="s">
        <v>61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0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0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0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0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2017-01-13T18:47:07Z</cp:lastPrinted>
  <dcterms:created xsi:type="dcterms:W3CDTF">2008-10-21T17:58:04Z</dcterms:created>
  <dcterms:modified xsi:type="dcterms:W3CDTF">2017-01-16T13:57:49Z</dcterms:modified>
</cp:coreProperties>
</file>