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xr:revisionPtr revIDLastSave="0" documentId="8_{14B7F3EE-307A-42BC-8906-5F453528907F}" xr6:coauthVersionLast="47" xr6:coauthVersionMax="47" xr10:uidLastSave="{00000000-0000-0000-0000-000000000000}"/>
  <bookViews>
    <workbookView showSheetTabs="0" xWindow="-120" yWindow="-120" windowWidth="20730" windowHeight="11040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</workbook>
</file>

<file path=xl/calcChain.xml><?xml version="1.0" encoding="utf-8"?>
<calcChain xmlns="http://schemas.openxmlformats.org/spreadsheetml/2006/main">
  <c r="AO12" i="1" l="1"/>
  <c r="AA41" i="1" l="1"/>
  <c r="AB41" i="1"/>
  <c r="AC41" i="1"/>
  <c r="AD41" i="1"/>
  <c r="AN41" i="1" l="1"/>
  <c r="AM41" i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<sst xmlns="http://schemas.openxmlformats.org/spreadsheetml/2006/main" count="355" uniqueCount="69">
  <si>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</si>
  <si>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</si>
  <si>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</si>
  <si>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</si>
  <si>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</si>
  <si>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</si>
  <si>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</si>
  <si>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</si>
  <si>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</si>
  <si>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</si>
  <si>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</si>
  <si>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</si>
  <si>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</si>
  <si>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</si>
  <si>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</si>
  <si>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</si>
  <si>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</si>
  <si>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</si>
  <si>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</si>
  <si>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</si>
  <si>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</si>
  <si>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</si>
  <si>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</si>
  <si>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</si>
  <si>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</si>
  <si>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</si>
  <si>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</si>
  <si>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</si>
  <si>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</si>
  <si>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</si>
  <si>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</si>
  <si>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</si>
  <si>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</si>
  <si>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</si>
  <si>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</si>
  <si>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</si>
  <si>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</si>
  <si>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</si>
  <si>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</si>
  <si>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</si>
  <si>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</si>
  <si>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</si>
  <si>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</si>
  <si>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</si>
  <si>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</si>
  <si>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</si>
  <si>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</si>
  <si>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</si>
  <si>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</si>
  <si>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</si>
  <si>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</si>
  <si>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</si>
  <si>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</si>
  <si>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</si>
  <si>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</si>
  <si>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</si>
  <si>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</si>
  <si>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</si>
  <si>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</si>
  <si>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</si>
  <si>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</si>
  <si>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</si>
  <si>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</si>
  <si>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</si>
  <si>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R.M.N°381-2022-PRODUCE</t>
  </si>
  <si>
    <t>SM</t>
  </si>
  <si>
    <t xml:space="preserve">           Atención: Sra. Sandra Belaunde Arnillas</t>
  </si>
  <si>
    <t xml:space="preserve">        Fecha  : 13/12/2022</t>
  </si>
  <si>
    <t>Callao, 14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</si>
</sst>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27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4">
    <xf numFmtId="0" fontId="0" fillId="0" borderId="0"/>
    <xf numFmtId="0" fontId="3" fillId="0" borderId="0"/>
    <xf numFmtId="164" fontId="26" fillId="0" borderId="0" applyBorder="0" applyProtection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7" fillId="0" borderId="0"/>
    <xf numFmtId="0" fontId="2" fillId="0" borderId="0"/>
    <xf numFmtId="0" fontId="26" fillId="0" borderId="0"/>
    <xf numFmtId="0" fontId="26" fillId="0" borderId="0"/>
    <xf numFmtId="169" fontId="26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5" fillId="0" borderId="0" xfId="0" applyFont="1"/>
    <xf numFmtId="0" fontId="6" fillId="0" borderId="0" xfId="8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20" fontId="9" fillId="0" borderId="0" xfId="0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1" fontId="16" fillId="0" borderId="0" xfId="0" applyNumberFormat="1" applyFont="1"/>
    <xf numFmtId="165" fontId="14" fillId="0" borderId="0" xfId="0" applyNumberFormat="1" applyFont="1"/>
    <xf numFmtId="0" fontId="17" fillId="0" borderId="0" xfId="0" applyFont="1"/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6" fillId="0" borderId="4" xfId="0" applyFont="1" applyBorder="1"/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0" xfId="0" applyNumberFormat="1" applyFont="1" applyAlignment="1">
      <alignment horizontal="center"/>
    </xf>
    <xf numFmtId="0" fontId="16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5" fillId="0" borderId="0" xfId="0" applyNumberFormat="1" applyFont="1"/>
    <xf numFmtId="0" fontId="16" fillId="0" borderId="2" xfId="0" applyFont="1" applyBorder="1" applyAlignment="1">
      <alignment horizontal="left"/>
    </xf>
    <xf numFmtId="167" fontId="5" fillId="0" borderId="0" xfId="0" applyNumberFormat="1" applyFont="1"/>
    <xf numFmtId="0" fontId="21" fillId="3" borderId="2" xfId="0" applyFont="1" applyFill="1" applyBorder="1" applyAlignment="1">
      <alignment horizontal="center"/>
    </xf>
    <xf numFmtId="168" fontId="20" fillId="0" borderId="2" xfId="0" applyNumberFormat="1" applyFont="1" applyBorder="1" applyAlignment="1">
      <alignment horizontal="center"/>
    </xf>
    <xf numFmtId="0" fontId="16" fillId="2" borderId="6" xfId="0" applyFont="1" applyFill="1" applyBorder="1" applyAlignment="1">
      <alignment horizontal="left"/>
    </xf>
    <xf numFmtId="0" fontId="13" fillId="0" borderId="7" xfId="0" applyFont="1" applyBorder="1" applyAlignment="1">
      <alignment horizontal="center"/>
    </xf>
    <xf numFmtId="168" fontId="20" fillId="0" borderId="7" xfId="0" applyNumberFormat="1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2" xfId="0" applyFont="1" applyBorder="1"/>
    <xf numFmtId="168" fontId="20" fillId="0" borderId="4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68" fontId="13" fillId="2" borderId="4" xfId="0" applyNumberFormat="1" applyFont="1" applyFill="1" applyBorder="1" applyAlignment="1">
      <alignment horizontal="center" wrapText="1"/>
    </xf>
    <xf numFmtId="168" fontId="22" fillId="2" borderId="4" xfId="0" applyNumberFormat="1" applyFont="1" applyFill="1" applyBorder="1" applyAlignment="1">
      <alignment horizontal="center" wrapText="1"/>
    </xf>
    <xf numFmtId="168" fontId="22" fillId="0" borderId="4" xfId="0" applyNumberFormat="1" applyFont="1" applyBorder="1" applyAlignment="1">
      <alignment horizontal="center" wrapText="1"/>
    </xf>
    <xf numFmtId="168" fontId="18" fillId="0" borderId="2" xfId="0" applyNumberFormat="1" applyFont="1" applyBorder="1" applyAlignment="1">
      <alignment horizontal="center"/>
    </xf>
    <xf numFmtId="168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/>
    <xf numFmtId="168" fontId="23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1" fontId="9" fillId="0" borderId="0" xfId="0" applyNumberFormat="1" applyFont="1" applyAlignment="1">
      <alignment horizontal="center"/>
    </xf>
    <xf numFmtId="0" fontId="16" fillId="0" borderId="0" xfId="0" applyFont="1"/>
    <xf numFmtId="1" fontId="24" fillId="0" borderId="0" xfId="0" applyNumberFormat="1" applyFont="1" applyProtection="1">
      <protection locked="0"/>
    </xf>
    <xf numFmtId="1" fontId="20" fillId="0" borderId="0" xfId="0" applyNumberFormat="1" applyFont="1" applyAlignment="1">
      <alignment horizontal="center"/>
    </xf>
    <xf numFmtId="0" fontId="25" fillId="0" borderId="0" xfId="0" applyFont="1" applyAlignment="1">
      <alignment horizontal="left"/>
    </xf>
    <xf numFmtId="1" fontId="24" fillId="0" borderId="0" xfId="0" applyNumberFormat="1" applyFont="1" applyAlignment="1" applyProtection="1">
      <alignment horizontal="right"/>
      <protection locked="0"/>
    </xf>
    <xf numFmtId="168" fontId="20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 vertical="center" wrapText="1"/>
    </xf>
  </cellXfs>
  <cellStyles count="14"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Normal" xfId="0" builtinId="0"/>
    <cellStyle name="Normal 2" xfId="3" xr:uid="{00000000-0005-0000-0000-000006000000}"/>
    <cellStyle name="Normal 2 2" xfId="4" xr:uid="{00000000-0005-0000-0000-000007000000}"/>
    <cellStyle name="Normal 2 3" xfId="13" xr:uid="{00000000-0005-0000-0000-000008000000}"/>
    <cellStyle name="Normal 3" xfId="5" xr:uid="{00000000-0005-0000-0000-000009000000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topLeftCell="AH1" zoomScale="23" zoomScaleNormal="23" workbookViewId="0">
      <selection activeCell="AP20" sqref="AP20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26.57031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/>
    <col min="1015" max="1024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58" t="s">
        <v>66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</row>
    <row r="5" spans="2:48" ht="45" customHeight="1" x14ac:dyDescent="0.5">
      <c r="B5" s="59" t="s">
        <v>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0" t="s">
        <v>4</v>
      </c>
      <c r="AN6" s="60"/>
      <c r="AO6" s="60"/>
      <c r="AP6" s="60"/>
      <c r="AQ6" s="60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1"/>
      <c r="AP7" s="61"/>
      <c r="AQ7" s="61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0" t="s">
        <v>67</v>
      </c>
      <c r="AP8" s="60"/>
      <c r="AQ8" s="60"/>
    </row>
    <row r="9" spans="2:48" ht="27.75" x14ac:dyDescent="0.4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5">
      <c r="B10" s="17" t="s">
        <v>7</v>
      </c>
      <c r="C10" s="62" t="s">
        <v>8</v>
      </c>
      <c r="D10" s="62"/>
      <c r="E10" s="62" t="s">
        <v>9</v>
      </c>
      <c r="F10" s="62"/>
      <c r="G10" s="62" t="s">
        <v>10</v>
      </c>
      <c r="H10" s="62"/>
      <c r="I10" s="62" t="s">
        <v>11</v>
      </c>
      <c r="J10" s="62"/>
      <c r="K10" s="62" t="s">
        <v>12</v>
      </c>
      <c r="L10" s="62"/>
      <c r="M10" s="62" t="s">
        <v>13</v>
      </c>
      <c r="N10" s="62"/>
      <c r="O10" s="62" t="s">
        <v>14</v>
      </c>
      <c r="P10" s="62"/>
      <c r="Q10" s="62" t="s">
        <v>15</v>
      </c>
      <c r="R10" s="62"/>
      <c r="S10" s="62" t="s">
        <v>16</v>
      </c>
      <c r="T10" s="62"/>
      <c r="U10" s="62" t="s">
        <v>17</v>
      </c>
      <c r="V10" s="62"/>
      <c r="W10" s="62" t="s">
        <v>18</v>
      </c>
      <c r="X10" s="62"/>
      <c r="Y10" s="63" t="s">
        <v>19</v>
      </c>
      <c r="Z10" s="63"/>
      <c r="AA10" s="62" t="s">
        <v>20</v>
      </c>
      <c r="AB10" s="62"/>
      <c r="AC10" s="62" t="s">
        <v>21</v>
      </c>
      <c r="AD10" s="62"/>
      <c r="AE10" s="62" t="s">
        <v>22</v>
      </c>
      <c r="AF10" s="62"/>
      <c r="AG10" s="62" t="s">
        <v>23</v>
      </c>
      <c r="AH10" s="62"/>
      <c r="AI10" s="62" t="s">
        <v>24</v>
      </c>
      <c r="AJ10" s="62"/>
      <c r="AK10" s="62" t="s">
        <v>25</v>
      </c>
      <c r="AL10" s="62"/>
      <c r="AM10" s="62" t="s">
        <v>26</v>
      </c>
      <c r="AN10" s="62"/>
      <c r="AO10" s="64" t="s">
        <v>27</v>
      </c>
      <c r="AP10" s="64"/>
      <c r="AQ10" s="18" t="s">
        <v>28</v>
      </c>
    </row>
    <row r="11" spans="2:48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55000000000000004">
      <c r="B12" s="24" t="s">
        <v>31</v>
      </c>
      <c r="C12" s="25">
        <v>0</v>
      </c>
      <c r="D12" s="25">
        <v>0</v>
      </c>
      <c r="E12" s="25">
        <v>1642.875</v>
      </c>
      <c r="F12" s="25">
        <v>1158.1300000000001</v>
      </c>
      <c r="G12" s="25">
        <v>3085.9550000000004</v>
      </c>
      <c r="H12" s="25">
        <v>8236.0750000000025</v>
      </c>
      <c r="I12" s="25">
        <v>12041.79</v>
      </c>
      <c r="J12" s="25">
        <v>1612.44</v>
      </c>
      <c r="K12" s="25">
        <v>306.73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1175</v>
      </c>
      <c r="R12" s="25">
        <v>105</v>
      </c>
      <c r="S12" s="25">
        <v>914.875</v>
      </c>
      <c r="T12" s="25">
        <v>183.03</v>
      </c>
      <c r="U12" s="25">
        <v>630</v>
      </c>
      <c r="V12" s="25">
        <v>1348</v>
      </c>
      <c r="W12" s="25">
        <v>1516.2750000000001</v>
      </c>
      <c r="X12" s="25">
        <v>0</v>
      </c>
      <c r="Y12" s="25">
        <v>2416.2400000000002</v>
      </c>
      <c r="Z12" s="25">
        <v>0</v>
      </c>
      <c r="AA12" s="25">
        <v>1485.3807781614939</v>
      </c>
      <c r="AB12" s="25">
        <v>1086.367197060958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f>SUMIF($C$11:$AN$11,"Ind",C12:AN12)</f>
        <v>25215.120778161498</v>
      </c>
      <c r="AP12" s="25">
        <f>SUMIF($C$11:$AN$11,"I.Mad",C12:AN12)</f>
        <v>13729.04219706096</v>
      </c>
      <c r="AQ12" s="25">
        <f>SUM(AO12:AP12)</f>
        <v>38944.162975222454</v>
      </c>
      <c r="AS12" s="26"/>
    </row>
    <row r="13" spans="2:48" ht="50.25" customHeight="1" x14ac:dyDescent="0.55000000000000004">
      <c r="B13" s="27" t="s">
        <v>32</v>
      </c>
      <c r="C13" s="25" t="s">
        <v>33</v>
      </c>
      <c r="D13" s="25" t="s">
        <v>33</v>
      </c>
      <c r="E13" s="25">
        <v>5</v>
      </c>
      <c r="F13" s="25">
        <v>45</v>
      </c>
      <c r="G13" s="25">
        <v>17</v>
      </c>
      <c r="H13" s="25">
        <v>126</v>
      </c>
      <c r="I13" s="25">
        <v>51</v>
      </c>
      <c r="J13" s="25">
        <v>66</v>
      </c>
      <c r="K13" s="25">
        <v>4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>
        <v>7</v>
      </c>
      <c r="R13" s="25">
        <v>5</v>
      </c>
      <c r="S13" s="25">
        <v>6</v>
      </c>
      <c r="T13" s="25">
        <v>3</v>
      </c>
      <c r="U13" s="25">
        <v>6</v>
      </c>
      <c r="V13" s="25">
        <v>21</v>
      </c>
      <c r="W13" s="25">
        <v>13</v>
      </c>
      <c r="X13" s="25" t="s">
        <v>33</v>
      </c>
      <c r="Y13" s="25">
        <v>26</v>
      </c>
      <c r="Z13" s="25" t="s">
        <v>33</v>
      </c>
      <c r="AA13" s="25">
        <v>16</v>
      </c>
      <c r="AB13" s="25">
        <v>14</v>
      </c>
      <c r="AC13" s="25" t="s">
        <v>33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 t="s">
        <v>33</v>
      </c>
      <c r="AO13" s="25">
        <f>SUMIF($C$11:$AN$11,"Ind*",C13:AN13)</f>
        <v>151</v>
      </c>
      <c r="AP13" s="25">
        <f>SUMIF($C$11:$AN$11,"I.Mad",C13:AN13)</f>
        <v>280</v>
      </c>
      <c r="AQ13" s="25">
        <f>SUM(AO13:AP13)</f>
        <v>431</v>
      </c>
      <c r="AS13" s="26"/>
      <c r="AT13" s="28"/>
      <c r="AU13" s="28"/>
      <c r="AV13" s="28"/>
    </row>
    <row r="14" spans="2:48" ht="50.25" customHeight="1" x14ac:dyDescent="0.55000000000000004">
      <c r="B14" s="27" t="s">
        <v>34</v>
      </c>
      <c r="C14" s="25" t="s">
        <v>33</v>
      </c>
      <c r="D14" s="25" t="s">
        <v>33</v>
      </c>
      <c r="E14" s="25" t="s">
        <v>65</v>
      </c>
      <c r="F14" s="25">
        <v>9</v>
      </c>
      <c r="G14" s="25">
        <v>5</v>
      </c>
      <c r="H14" s="25">
        <v>16</v>
      </c>
      <c r="I14" s="25">
        <v>4</v>
      </c>
      <c r="J14" s="25">
        <v>16</v>
      </c>
      <c r="K14" s="25" t="s">
        <v>65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>
        <v>4</v>
      </c>
      <c r="R14" s="25" t="s">
        <v>65</v>
      </c>
      <c r="S14" s="25">
        <v>3</v>
      </c>
      <c r="T14" s="25">
        <v>2</v>
      </c>
      <c r="U14" s="25">
        <v>1</v>
      </c>
      <c r="V14" s="25">
        <v>8</v>
      </c>
      <c r="W14" s="25">
        <v>6</v>
      </c>
      <c r="X14" s="25" t="s">
        <v>33</v>
      </c>
      <c r="Y14" s="25">
        <v>13</v>
      </c>
      <c r="Z14" s="25" t="s">
        <v>33</v>
      </c>
      <c r="AA14" s="25">
        <v>2</v>
      </c>
      <c r="AB14" s="25">
        <v>7</v>
      </c>
      <c r="AC14" s="25" t="s">
        <v>33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 t="s">
        <v>33</v>
      </c>
      <c r="AO14" s="25">
        <f>SUMIF($C$11:$AN$11,"Ind*",C14:AN14)</f>
        <v>38</v>
      </c>
      <c r="AP14" s="25">
        <f>SUMIF($C$11:$AN$11,"I.Mad",C14:AN14)</f>
        <v>58</v>
      </c>
      <c r="AQ14" s="25">
        <f>SUM(AO14:AP14)</f>
        <v>96</v>
      </c>
      <c r="AT14" s="28"/>
      <c r="AU14" s="28"/>
      <c r="AV14" s="28"/>
    </row>
    <row r="15" spans="2:48" ht="50.25" customHeight="1" x14ac:dyDescent="0.55000000000000004">
      <c r="B15" s="27" t="s">
        <v>35</v>
      </c>
      <c r="C15" s="25" t="s">
        <v>33</v>
      </c>
      <c r="D15" s="25" t="s">
        <v>33</v>
      </c>
      <c r="E15" s="25" t="s">
        <v>33</v>
      </c>
      <c r="F15" s="25">
        <v>25.611796979002929</v>
      </c>
      <c r="G15" s="25">
        <v>25.750453580961441</v>
      </c>
      <c r="H15" s="25">
        <v>13.370590579202364</v>
      </c>
      <c r="I15" s="25">
        <v>23.739600965529085</v>
      </c>
      <c r="J15" s="25">
        <v>16.280303371671089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>
        <v>1.1074121264155776</v>
      </c>
      <c r="R15" s="25" t="s">
        <v>33</v>
      </c>
      <c r="S15" s="25">
        <v>3.5773858829502392</v>
      </c>
      <c r="T15" s="25">
        <v>14.851824627331991</v>
      </c>
      <c r="U15" s="25">
        <v>23.204419889502763</v>
      </c>
      <c r="V15" s="25">
        <v>29.875549843129299</v>
      </c>
      <c r="W15" s="25">
        <v>26.96880799032725</v>
      </c>
      <c r="X15" s="25" t="s">
        <v>33</v>
      </c>
      <c r="Y15" s="25">
        <v>21.318903331345663</v>
      </c>
      <c r="Z15" s="25" t="s">
        <v>33</v>
      </c>
      <c r="AA15" s="25">
        <v>10.7628001727873</v>
      </c>
      <c r="AB15" s="25">
        <v>30.27440434454201</v>
      </c>
      <c r="AC15" s="25" t="s">
        <v>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55000000000000004">
      <c r="B16" s="27" t="s">
        <v>36</v>
      </c>
      <c r="C16" s="30" t="s">
        <v>33</v>
      </c>
      <c r="D16" s="30" t="s">
        <v>33</v>
      </c>
      <c r="E16" s="30" t="s">
        <v>33</v>
      </c>
      <c r="F16" s="30">
        <v>12.5</v>
      </c>
      <c r="G16" s="30">
        <v>12</v>
      </c>
      <c r="H16" s="30">
        <v>12.5</v>
      </c>
      <c r="I16" s="30">
        <v>12</v>
      </c>
      <c r="J16" s="30">
        <v>12.5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>
        <v>13</v>
      </c>
      <c r="R16" s="30" t="s">
        <v>33</v>
      </c>
      <c r="S16" s="30">
        <v>13</v>
      </c>
      <c r="T16" s="30">
        <v>13</v>
      </c>
      <c r="U16" s="30">
        <v>13</v>
      </c>
      <c r="V16" s="30">
        <v>12.5</v>
      </c>
      <c r="W16" s="30">
        <v>12</v>
      </c>
      <c r="X16" s="30" t="s">
        <v>33</v>
      </c>
      <c r="Y16" s="30">
        <v>13</v>
      </c>
      <c r="Z16" s="30" t="s">
        <v>33</v>
      </c>
      <c r="AA16" s="30">
        <v>12</v>
      </c>
      <c r="AB16" s="30">
        <v>12</v>
      </c>
      <c r="AC16" s="30" t="s">
        <v>33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2:48" ht="50.25" customHeight="1" x14ac:dyDescent="0.55000000000000004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2:48" ht="50.25" customHeight="1" x14ac:dyDescent="0.55000000000000004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/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2:48" ht="50.25" customHeight="1" x14ac:dyDescent="0.55000000000000004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2:48" ht="50.25" customHeight="1" x14ac:dyDescent="0.55000000000000004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2:48" ht="50.25" customHeight="1" x14ac:dyDescent="0.55000000000000004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2:48" ht="50.25" customHeight="1" x14ac:dyDescent="0.55000000000000004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2:48" ht="50.25" customHeight="1" x14ac:dyDescent="0.4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2:48" ht="50.25" customHeight="1" x14ac:dyDescent="0.55000000000000004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6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2:48" ht="50.25" customHeight="1" x14ac:dyDescent="0.55000000000000004">
      <c r="B25" s="38" t="s">
        <v>42</v>
      </c>
      <c r="C25" s="36"/>
      <c r="D25" s="39"/>
      <c r="E25" s="36"/>
      <c r="F25" s="40"/>
      <c r="G25" s="36"/>
      <c r="H25" s="36"/>
      <c r="I25" s="36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2:48" ht="50.25" customHeight="1" x14ac:dyDescent="0.55000000000000004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2:48" ht="50.25" customHeight="1" x14ac:dyDescent="0.55000000000000004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2:48" ht="50.25" customHeight="1" x14ac:dyDescent="0.55000000000000004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2:48" ht="50.25" customHeight="1" x14ac:dyDescent="0.55000000000000004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2:48" ht="49.5" customHeight="1" x14ac:dyDescent="0.55000000000000004">
      <c r="B30" s="38" t="s">
        <v>46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25"/>
      <c r="Z30" s="25"/>
      <c r="AA30" s="25">
        <v>1.9043498719253131</v>
      </c>
      <c r="AB30" s="36">
        <v>0.54280293904215871</v>
      </c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1.9043498719253131</v>
      </c>
      <c r="AP30" s="25">
        <f t="shared" si="1"/>
        <v>0.54280293904215871</v>
      </c>
      <c r="AQ30" s="36">
        <f t="shared" si="2"/>
        <v>2.4471528109674718</v>
      </c>
      <c r="AT30" s="28"/>
      <c r="AU30" s="28"/>
      <c r="AV30" s="28"/>
    </row>
    <row r="31" spans="2:48" ht="50.25" customHeight="1" x14ac:dyDescent="0.55000000000000004"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25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2:48" ht="50.25" customHeight="1" x14ac:dyDescent="0.55000000000000004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55000000000000004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55000000000000004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55000000000000004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25" x14ac:dyDescent="0.55000000000000004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25" x14ac:dyDescent="0.55000000000000004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63" customHeight="1" x14ac:dyDescent="0.55000000000000004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55000000000000004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55000000000000004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55000000000000004">
      <c r="B41" s="38" t="s">
        <v>56</v>
      </c>
      <c r="C41" s="36">
        <f t="shared" ref="C41:AN41" si="3">+SUM(C24:C40,C18,C12)</f>
        <v>0</v>
      </c>
      <c r="D41" s="36">
        <f t="shared" si="3"/>
        <v>0</v>
      </c>
      <c r="E41" s="36">
        <f t="shared" si="3"/>
        <v>1642.875</v>
      </c>
      <c r="F41" s="36">
        <f t="shared" si="3"/>
        <v>1158.1300000000001</v>
      </c>
      <c r="G41" s="36">
        <f t="shared" si="3"/>
        <v>3085.9550000000004</v>
      </c>
      <c r="H41" s="36">
        <f t="shared" si="3"/>
        <v>8236.0750000000025</v>
      </c>
      <c r="I41" s="36">
        <f t="shared" si="3"/>
        <v>12041.79</v>
      </c>
      <c r="J41" s="36">
        <f t="shared" si="3"/>
        <v>1612.44</v>
      </c>
      <c r="K41" s="36">
        <f t="shared" si="3"/>
        <v>306.73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1175</v>
      </c>
      <c r="R41" s="36">
        <f t="shared" si="3"/>
        <v>105</v>
      </c>
      <c r="S41" s="36">
        <f t="shared" si="3"/>
        <v>914.875</v>
      </c>
      <c r="T41" s="36">
        <f t="shared" si="3"/>
        <v>183.03</v>
      </c>
      <c r="U41" s="36">
        <f t="shared" si="3"/>
        <v>630</v>
      </c>
      <c r="V41" s="36">
        <f t="shared" si="3"/>
        <v>1348</v>
      </c>
      <c r="W41" s="36">
        <f t="shared" si="3"/>
        <v>1516.2750000000001</v>
      </c>
      <c r="X41" s="36">
        <f t="shared" si="3"/>
        <v>0</v>
      </c>
      <c r="Y41" s="36">
        <f t="shared" si="3"/>
        <v>2416.2400000000002</v>
      </c>
      <c r="Z41" s="36">
        <f t="shared" si="3"/>
        <v>0</v>
      </c>
      <c r="AA41" s="36">
        <f t="shared" si="3"/>
        <v>1487.2851280334191</v>
      </c>
      <c r="AB41" s="36">
        <f t="shared" si="3"/>
        <v>1086.9100000000001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 t="shared" si="3"/>
        <v>0</v>
      </c>
      <c r="AO41" s="36">
        <f>SUM(AO12,AO18,AO24:AO37)</f>
        <v>25217.025128033423</v>
      </c>
      <c r="AP41" s="36">
        <f>SUM(AP12,AP18,AP24:AP37)</f>
        <v>13729.585000000003</v>
      </c>
      <c r="AQ41" s="36">
        <f t="shared" si="2"/>
        <v>38946.610128033426</v>
      </c>
    </row>
    <row r="42" spans="2:43" ht="50.25" customHeight="1" x14ac:dyDescent="0.55000000000000004">
      <c r="B42" s="24" t="s">
        <v>57</v>
      </c>
      <c r="C42" s="41"/>
      <c r="D42" s="41"/>
      <c r="E42" s="41"/>
      <c r="F42" s="30"/>
      <c r="G42" s="30">
        <v>17.2</v>
      </c>
      <c r="H42" s="30"/>
      <c r="I42" s="30">
        <v>19</v>
      </c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68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2022-04-13T19:07:22Z</cp:lastPrinted>
  <dcterms:created xsi:type="dcterms:W3CDTF">2008-10-21T17:58:04Z</dcterms:created>
  <dcterms:modified xsi:type="dcterms:W3CDTF">2022-12-14T22:44:59Z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