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730" windowHeight="1176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D38" i="5" l="1"/>
  <c r="E38" i="5"/>
  <c r="F38" i="5"/>
  <c r="G38" i="5"/>
  <c r="H38" i="5"/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<sst xmlns="http://schemas.openxmlformats.org/spreadsheetml/2006/main" count="365" uniqueCount="66">
  <si>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</si>
  <si>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</si>
  <si>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</si>
  <si>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</si>
  <si>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</si>
  <si>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</si>
  <si>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</si>
  <si>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</si>
  <si>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</si>
  <si>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</si>
  <si>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</si>
  <si>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</si>
  <si>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</si>
  <si>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</si>
  <si>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</si>
  <si>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</si>
  <si>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</si>
  <si>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</si>
  <si>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</si>
  <si>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</si>
  <si>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</si>
  <si>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</si>
  <si>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</si>
  <si>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</si>
  <si>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</si>
  <si>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</si>
  <si>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</si>
  <si>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</si>
  <si>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</si>
  <si>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</si>
  <si>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</si>
  <si>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</si>
  <si>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</si>
  <si>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</si>
  <si>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</si>
  <si>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</si>
  <si>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</si>
  <si>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</si>
  <si>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</si>
  <si>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</si>
  <si>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</si>
  <si>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</si>
  <si>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</si>
  <si>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</si>
  <si>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</si>
  <si>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</si>
  <si>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</si>
  <si>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</si>
  <si>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</si>
  <si>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</si>
  <si>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</si>
  <si>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</si>
  <si>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</si>
  <si>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</si>
  <si>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</si>
  <si>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</si>
  <si>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</si>
  <si>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</si>
  <si>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</si>
  <si>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</si>
  <si>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</si>
  <si>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</si>
  <si>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R.M.N°427-2015-PRODUCE,R.M.N°242-2016-PRODUCE,R.M.N°440-2016-PRODUCE</t>
  </si>
  <si>
    <t xml:space="preserve">        Fecha  : 13/11/2016</t>
  </si>
  <si>
    <t>S/M</t>
  </si>
  <si>
    <t>Callao, 14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</si>
</sst>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M44" sqref="AM4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59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45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53</v>
      </c>
      <c r="X10" s="117"/>
      <c r="Y10" s="118" t="s">
        <v>47</v>
      </c>
      <c r="Z10" s="115"/>
      <c r="AA10" s="116" t="s">
        <v>38</v>
      </c>
      <c r="AB10" s="117"/>
      <c r="AC10" s="116" t="s">
        <v>13</v>
      </c>
      <c r="AD10" s="117"/>
      <c r="AE10" s="114" t="s">
        <v>61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4261.92</v>
      </c>
      <c r="H12" s="53">
        <v>24.925000000000001</v>
      </c>
      <c r="I12" s="53">
        <v>5464</v>
      </c>
      <c r="J12" s="53">
        <v>1335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1900</v>
      </c>
      <c r="R12" s="53">
        <v>0</v>
      </c>
      <c r="S12" s="53">
        <v>480</v>
      </c>
      <c r="T12" s="53">
        <v>350</v>
      </c>
      <c r="U12" s="53">
        <v>475</v>
      </c>
      <c r="V12" s="53">
        <v>885</v>
      </c>
      <c r="W12" s="53">
        <v>580</v>
      </c>
      <c r="X12" s="53">
        <v>0</v>
      </c>
      <c r="Y12" s="53">
        <v>1439</v>
      </c>
      <c r="Z12" s="53">
        <v>655</v>
      </c>
      <c r="AA12" s="53">
        <v>0</v>
      </c>
      <c r="AB12" s="53">
        <v>0</v>
      </c>
      <c r="AC12" s="53">
        <v>124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14723.92</v>
      </c>
      <c r="AP12" s="54">
        <f>SUMIF($C$11:$AN$11,"I.Mad",C12:AN12)</f>
        <v>3249.9250000000002</v>
      </c>
      <c r="AQ12" s="54">
        <f>SUM(AO12:AP12)</f>
        <v>17973.845000000001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3">
        <v>32</v>
      </c>
      <c r="H13" s="53">
        <v>1</v>
      </c>
      <c r="I13" s="55">
        <v>47</v>
      </c>
      <c r="J13" s="55">
        <v>37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25</v>
      </c>
      <c r="R13" s="55" t="s">
        <v>20</v>
      </c>
      <c r="S13" s="55">
        <v>8</v>
      </c>
      <c r="T13" s="55">
        <v>7</v>
      </c>
      <c r="U13" s="55">
        <v>9</v>
      </c>
      <c r="V13" s="55">
        <v>17</v>
      </c>
      <c r="W13" s="55">
        <v>8</v>
      </c>
      <c r="X13" s="55" t="s">
        <v>20</v>
      </c>
      <c r="Y13" s="55">
        <v>30</v>
      </c>
      <c r="Z13" s="55">
        <v>8</v>
      </c>
      <c r="AA13" s="55" t="s">
        <v>20</v>
      </c>
      <c r="AB13" s="55" t="s">
        <v>20</v>
      </c>
      <c r="AC13" s="55">
        <v>5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164</v>
      </c>
      <c r="AP13" s="54">
        <f>SUMIF($C$11:$AN$11,"I.Mad",C13:AN13)</f>
        <v>70</v>
      </c>
      <c r="AQ13" s="54">
        <f>SUM(AO13:AP13)</f>
        <v>234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3">
        <v>9</v>
      </c>
      <c r="H14" s="53" t="s">
        <v>64</v>
      </c>
      <c r="I14" s="55">
        <v>4</v>
      </c>
      <c r="J14" s="55" t="s">
        <v>64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8</v>
      </c>
      <c r="R14" s="55" t="s">
        <v>20</v>
      </c>
      <c r="S14" s="55">
        <v>5</v>
      </c>
      <c r="T14" s="55">
        <v>6</v>
      </c>
      <c r="U14" s="55">
        <v>3</v>
      </c>
      <c r="V14" s="55">
        <v>4</v>
      </c>
      <c r="W14" s="55">
        <v>6</v>
      </c>
      <c r="X14" s="55" t="s">
        <v>20</v>
      </c>
      <c r="Y14" s="55">
        <v>7</v>
      </c>
      <c r="Z14" s="55">
        <v>2</v>
      </c>
      <c r="AA14" s="55" t="s">
        <v>20</v>
      </c>
      <c r="AB14" s="55" t="s">
        <v>20</v>
      </c>
      <c r="AC14" s="55">
        <v>2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44</v>
      </c>
      <c r="AP14" s="54">
        <f>SUMIF($C$11:$AN$11,"I.Mad",C14:AN14)</f>
        <v>12</v>
      </c>
      <c r="AQ14" s="54">
        <f>SUM(AO14:AP14)</f>
        <v>56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21.4</v>
      </c>
      <c r="H15" s="55" t="s">
        <v>20</v>
      </c>
      <c r="I15" s="55">
        <v>13.1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21.135030814456897</v>
      </c>
      <c r="R15" s="55" t="s">
        <v>20</v>
      </c>
      <c r="S15" s="55">
        <v>46.304085231388946</v>
      </c>
      <c r="T15" s="55">
        <v>39.037898450779643</v>
      </c>
      <c r="U15" s="55">
        <v>26.212930737682232</v>
      </c>
      <c r="V15" s="55">
        <v>52.237558057209</v>
      </c>
      <c r="W15" s="55">
        <v>55.60979168018072</v>
      </c>
      <c r="X15" s="55" t="s">
        <v>20</v>
      </c>
      <c r="Y15" s="55">
        <v>4.0999999999999996</v>
      </c>
      <c r="Z15" s="55">
        <v>4.8</v>
      </c>
      <c r="AA15" s="55" t="s">
        <v>20</v>
      </c>
      <c r="AB15" s="55" t="s">
        <v>20</v>
      </c>
      <c r="AC15" s="55">
        <v>1.1000000000000001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>
        <v>13</v>
      </c>
      <c r="H16" s="60" t="s">
        <v>20</v>
      </c>
      <c r="I16" s="60">
        <v>13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12.5</v>
      </c>
      <c r="R16" s="60" t="s">
        <v>20</v>
      </c>
      <c r="S16" s="60">
        <v>12.5</v>
      </c>
      <c r="T16" s="60">
        <v>12.5</v>
      </c>
      <c r="U16" s="60">
        <v>12.5</v>
      </c>
      <c r="V16" s="60">
        <v>12.5</v>
      </c>
      <c r="W16" s="60">
        <v>12.5</v>
      </c>
      <c r="X16" s="60" t="s">
        <v>20</v>
      </c>
      <c r="Y16" s="60">
        <v>12.5</v>
      </c>
      <c r="Z16" s="60">
        <v>12.5</v>
      </c>
      <c r="AA16" s="60" t="s">
        <v>20</v>
      </c>
      <c r="AB16" s="60" t="s">
        <v>20</v>
      </c>
      <c r="AC16" s="60">
        <v>12.5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>
        <v>0.72</v>
      </c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0.72</v>
      </c>
      <c r="AP25" s="54">
        <f t="shared" ref="AP25:AP37" si="2">SUMIF($C$11:$AN$11,"I.Mad",C25:AN25)</f>
        <v>0</v>
      </c>
      <c r="AQ25" s="57">
        <f>SUM(AO25:AP25)</f>
        <v>0.72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>
        <v>0.3</v>
      </c>
      <c r="Z30" s="73">
        <v>0.1</v>
      </c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0.3</v>
      </c>
      <c r="AP30" s="54">
        <f t="shared" si="2"/>
        <v>0.1</v>
      </c>
      <c r="AQ30" s="57">
        <f t="shared" si="0"/>
        <v>0.4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56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4261.92</v>
      </c>
      <c r="H38" s="57">
        <f t="shared" si="3"/>
        <v>24.925000000000001</v>
      </c>
      <c r="I38" s="57">
        <f t="shared" si="3"/>
        <v>5464</v>
      </c>
      <c r="J38" s="57">
        <f t="shared" si="3"/>
        <v>1335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1900</v>
      </c>
      <c r="R38" s="57">
        <f t="shared" si="3"/>
        <v>0</v>
      </c>
      <c r="S38" s="57">
        <f>+SUM(S12,S18,S24:S37)</f>
        <v>480</v>
      </c>
      <c r="T38" s="57">
        <f t="shared" si="3"/>
        <v>350</v>
      </c>
      <c r="U38" s="57">
        <f>+SUM(U12,U18,U24:U37)</f>
        <v>475</v>
      </c>
      <c r="V38" s="57">
        <f t="shared" si="3"/>
        <v>885</v>
      </c>
      <c r="W38" s="57">
        <f t="shared" si="3"/>
        <v>580</v>
      </c>
      <c r="X38" s="57">
        <f t="shared" si="3"/>
        <v>0</v>
      </c>
      <c r="Y38" s="57">
        <f>+SUM(Y12,Y18,Y24:Y37)</f>
        <v>1439.3</v>
      </c>
      <c r="Z38" s="57">
        <f>+SUM(Z12,Z18,Z24:Z37)</f>
        <v>655.1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124.72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14724.939999999999</v>
      </c>
      <c r="AP38" s="57">
        <f>SUM(AP12,AP18,AP24:AP37)</f>
        <v>3250.0250000000001</v>
      </c>
      <c r="AQ38" s="57">
        <f>SUM(AO38:AP38)</f>
        <v>17974.965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17.3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60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2016-11-14T17:51:38Z</dcterms:modified>
</cp:coreProperties>
</file>