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180" windowWidth="20730" windowHeight="856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P14" i="5" l="1"/>
  <c r="AO14" i="5"/>
  <c r="AP13" i="5"/>
  <c r="AO13" i="5"/>
  <c r="AP12" i="5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<sst xmlns="http://schemas.openxmlformats.org/spreadsheetml/2006/main" count="377" uniqueCount="69">
  <si>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</si>
  <si>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</si>
  <si>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</si>
  <si>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</si>
  <si>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</si>
  <si>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</si>
  <si>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</si>
  <si>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</si>
  <si>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</si>
  <si>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</si>
  <si>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</si>
  <si>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</si>
  <si>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</si>
  <si>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</si>
  <si>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</si>
  <si>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</si>
  <si>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</si>
  <si>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</si>
  <si>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</si>
  <si>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</si>
  <si>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</si>
  <si>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</si>
  <si>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</si>
  <si>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</si>
  <si>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</si>
  <si>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</si>
  <si>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</si>
  <si>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</si>
  <si>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</si>
  <si>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</si>
  <si>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</si>
  <si>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</si>
  <si>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</si>
  <si>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</si>
  <si>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</si>
  <si>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</si>
  <si>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</si>
  <si>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</si>
  <si>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</si>
  <si>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</si>
  <si>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</si>
  <si>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</si>
  <si>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</si>
  <si>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</si>
  <si>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</si>
  <si>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</si>
  <si>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</si>
  <si>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</si>
  <si>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</si>
  <si>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</si>
  <si>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</si>
  <si>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</si>
  <si>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</si>
  <si>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</si>
  <si>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</si>
  <si>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</si>
  <si>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</si>
  <si>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</si>
  <si>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</si>
  <si>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</si>
  <si>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</si>
  <si>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BAGRE CON FAJA</t>
  </si>
  <si>
    <t>CARACOL</t>
  </si>
  <si>
    <t>PAMPANITO</t>
  </si>
  <si>
    <t>R.M.N°099-2017-PRODUCE,  R.M.N°173-2017-PRODUCE, R.M.N°306-2017-PRODUCE,</t>
  </si>
  <si>
    <t>S/M</t>
  </si>
  <si>
    <t xml:space="preserve">        Fecha  : 13/07/2017</t>
  </si>
  <si>
    <t>Callao, 14 de julio del 2017</t>
  </si>
  <si>
    <t>12.0 y 13.5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</si>
</sst>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165" fontId="6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15" fillId="0" borderId="0"/>
    <xf numFmtId="0" fontId="29" fillId="0" borderId="0"/>
    <xf numFmtId="0" fontId="6" fillId="0" borderId="0"/>
    <xf numFmtId="169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8" fillId="0" borderId="0" xfId="0" applyFont="1" applyBorder="1"/>
    <xf numFmtId="0" fontId="7" fillId="0" borderId="0" xfId="0" applyFont="1"/>
    <xf numFmtId="0" fontId="8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0" borderId="0" xfId="0" applyFont="1" applyBorder="1"/>
    <xf numFmtId="0" fontId="9" fillId="3" borderId="2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/>
    <xf numFmtId="0" fontId="9" fillId="0" borderId="4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/>
    <xf numFmtId="0" fontId="12" fillId="0" borderId="0" xfId="0" applyFont="1"/>
    <xf numFmtId="20" fontId="8" fillId="0" borderId="0" xfId="0" quotePrefix="1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68" fontId="7" fillId="0" borderId="0" xfId="0" applyNumberFormat="1" applyFont="1"/>
    <xf numFmtId="0" fontId="8" fillId="0" borderId="0" xfId="0" applyFont="1" applyBorder="1" applyAlignment="1">
      <alignment horizontal="left"/>
    </xf>
    <xf numFmtId="0" fontId="13" fillId="0" borderId="0" xfId="0" quotePrefix="1" applyFont="1" applyAlignment="1">
      <alignment horizontal="left"/>
    </xf>
    <xf numFmtId="0" fontId="8" fillId="0" borderId="0" xfId="0" quotePrefix="1" applyFont="1" applyAlignment="1">
      <alignment horizontal="left"/>
    </xf>
    <xf numFmtId="167" fontId="8" fillId="0" borderId="0" xfId="0" applyNumberFormat="1" applyFont="1" applyBorder="1"/>
    <xf numFmtId="167" fontId="9" fillId="3" borderId="5" xfId="0" applyNumberFormat="1" applyFont="1" applyFill="1" applyBorder="1" applyAlignment="1">
      <alignment horizontal="center" wrapText="1"/>
    </xf>
    <xf numFmtId="167" fontId="9" fillId="0" borderId="0" xfId="0" applyNumberFormat="1" applyFont="1" applyBorder="1" applyAlignment="1">
      <alignment horizontal="center"/>
    </xf>
    <xf numFmtId="1" fontId="7" fillId="0" borderId="0" xfId="0" applyNumberFormat="1" applyFont="1"/>
    <xf numFmtId="0" fontId="11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Border="1" applyAlignment="1"/>
    <xf numFmtId="0" fontId="8" fillId="0" borderId="0" xfId="0" applyFont="1" applyAlignment="1"/>
    <xf numFmtId="0" fontId="7" fillId="0" borderId="0" xfId="0" applyFont="1" applyAlignment="1"/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/>
    <xf numFmtId="167" fontId="14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0" fontId="7" fillId="3" borderId="0" xfId="0" applyFont="1" applyFill="1" applyAlignment="1">
      <alignment horizontal="right"/>
    </xf>
    <xf numFmtId="167" fontId="16" fillId="0" borderId="0" xfId="12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17" fillId="0" borderId="4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0" xfId="0" applyFont="1"/>
    <xf numFmtId="0" fontId="17" fillId="0" borderId="1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1" fontId="9" fillId="0" borderId="3" xfId="0" quotePrefix="1" applyNumberFormat="1" applyFont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1" fontId="19" fillId="0" borderId="1" xfId="0" quotePrefix="1" applyNumberFormat="1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1" fontId="19" fillId="0" borderId="5" xfId="0" applyNumberFormat="1" applyFont="1" applyBorder="1" applyAlignment="1">
      <alignment horizontal="center"/>
    </xf>
    <xf numFmtId="0" fontId="11" fillId="0" borderId="0" xfId="0" applyFont="1"/>
    <xf numFmtId="167" fontId="19" fillId="0" borderId="1" xfId="0" applyNumberFormat="1" applyFont="1" applyFill="1" applyBorder="1" applyAlignment="1">
      <alignment horizontal="center"/>
    </xf>
    <xf numFmtId="167" fontId="19" fillId="0" borderId="1" xfId="0" quotePrefix="1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7" fillId="0" borderId="0" xfId="0" applyFont="1" applyBorder="1"/>
    <xf numFmtId="1" fontId="22" fillId="0" borderId="0" xfId="12" applyNumberFormat="1" applyFont="1" applyFill="1" applyBorder="1" applyProtection="1">
      <protection locked="0"/>
    </xf>
    <xf numFmtId="1" fontId="22" fillId="0" borderId="0" xfId="12" applyNumberFormat="1" applyFont="1" applyFill="1" applyBorder="1" applyAlignment="1" applyProtection="1">
      <protection locked="0"/>
    </xf>
    <xf numFmtId="1" fontId="22" fillId="0" borderId="0" xfId="12" applyNumberFormat="1" applyFont="1" applyFill="1" applyBorder="1" applyAlignment="1" applyProtection="1">
      <alignment horizontal="right"/>
      <protection locked="0"/>
    </xf>
    <xf numFmtId="1" fontId="22" fillId="0" borderId="0" xfId="12" quotePrefix="1" applyNumberFormat="1" applyFont="1" applyFill="1" applyBorder="1" applyAlignment="1" applyProtection="1">
      <protection locked="0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8" fillId="0" borderId="0" xfId="0" applyFont="1" applyFill="1"/>
    <xf numFmtId="0" fontId="11" fillId="0" borderId="0" xfId="0" applyFont="1" applyAlignment="1">
      <alignment horizontal="left"/>
    </xf>
    <xf numFmtId="49" fontId="11" fillId="0" borderId="0" xfId="0" applyNumberFormat="1" applyFont="1"/>
    <xf numFmtId="22" fontId="11" fillId="0" borderId="0" xfId="0" applyNumberFormat="1" applyFont="1"/>
    <xf numFmtId="167" fontId="19" fillId="0" borderId="5" xfId="0" applyNumberFormat="1" applyFont="1" applyBorder="1" applyAlignment="1">
      <alignment horizontal="center"/>
    </xf>
    <xf numFmtId="0" fontId="25" fillId="0" borderId="0" xfId="0" applyFont="1"/>
    <xf numFmtId="1" fontId="19" fillId="0" borderId="0" xfId="0" applyNumberFormat="1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167" fontId="19" fillId="0" borderId="0" xfId="0" quotePrefix="1" applyNumberFormat="1" applyFont="1" applyBorder="1" applyAlignment="1">
      <alignment horizontal="center"/>
    </xf>
    <xf numFmtId="0" fontId="28" fillId="0" borderId="5" xfId="0" applyFont="1" applyBorder="1"/>
    <xf numFmtId="0" fontId="28" fillId="0" borderId="5" xfId="0" applyFont="1" applyBorder="1" applyAlignment="1">
      <alignment horizontal="left"/>
    </xf>
    <xf numFmtId="0" fontId="28" fillId="0" borderId="1" xfId="0" applyFont="1" applyBorder="1" applyAlignment="1">
      <alignment horizontal="left"/>
    </xf>
    <xf numFmtId="0" fontId="28" fillId="3" borderId="2" xfId="0" applyFont="1" applyFill="1" applyBorder="1" applyAlignment="1">
      <alignment horizontal="left"/>
    </xf>
    <xf numFmtId="0" fontId="28" fillId="0" borderId="1" xfId="0" applyFont="1" applyBorder="1"/>
    <xf numFmtId="0" fontId="17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0" xfId="0" applyFont="1" applyFill="1"/>
    <xf numFmtId="0" fontId="17" fillId="0" borderId="0" xfId="0" applyFont="1" applyFill="1" applyBorder="1"/>
    <xf numFmtId="167" fontId="19" fillId="3" borderId="5" xfId="0" applyNumberFormat="1" applyFont="1" applyFill="1" applyBorder="1" applyAlignment="1">
      <alignment horizontal="center" wrapText="1"/>
    </xf>
    <xf numFmtId="0" fontId="24" fillId="0" borderId="0" xfId="13" applyFont="1" applyFill="1" applyAlignment="1" applyProtection="1"/>
    <xf numFmtId="0" fontId="25" fillId="0" borderId="0" xfId="0" applyFont="1" applyFill="1"/>
    <xf numFmtId="167" fontId="9" fillId="0" borderId="3" xfId="0" quotePrefix="1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18" fillId="0" borderId="0" xfId="0" applyFont="1"/>
    <xf numFmtId="1" fontId="30" fillId="0" borderId="0" xfId="12" quotePrefix="1" applyNumberFormat="1" applyFont="1" applyBorder="1" applyAlignment="1" applyProtection="1">
      <protection locked="0"/>
    </xf>
    <xf numFmtId="0" fontId="18" fillId="0" borderId="0" xfId="0" applyFont="1" applyBorder="1" applyAlignment="1"/>
    <xf numFmtId="0" fontId="18" fillId="3" borderId="0" xfId="0" applyFont="1" applyFill="1" applyAlignment="1">
      <alignment horizontal="right"/>
    </xf>
    <xf numFmtId="0" fontId="14" fillId="0" borderId="0" xfId="0" applyFont="1"/>
    <xf numFmtId="0" fontId="18" fillId="0" borderId="0" xfId="0" applyFont="1" applyBorder="1"/>
    <xf numFmtId="1" fontId="18" fillId="0" borderId="0" xfId="0" applyNumberFormat="1" applyFont="1" applyBorder="1"/>
    <xf numFmtId="1" fontId="18" fillId="0" borderId="0" xfId="0" applyNumberFormat="1" applyFont="1" applyBorder="1" applyAlignment="1">
      <alignment horizontal="center"/>
    </xf>
    <xf numFmtId="0" fontId="31" fillId="0" borderId="0" xfId="0" applyFont="1"/>
    <xf numFmtId="0" fontId="32" fillId="0" borderId="0" xfId="0" applyFont="1"/>
    <xf numFmtId="0" fontId="34" fillId="0" borderId="0" xfId="0" applyFont="1"/>
    <xf numFmtId="1" fontId="28" fillId="0" borderId="0" xfId="0" applyNumberFormat="1" applyFont="1"/>
    <xf numFmtId="0" fontId="24" fillId="0" borderId="0" xfId="0" applyFont="1" applyBorder="1"/>
    <xf numFmtId="168" fontId="19" fillId="0" borderId="5" xfId="0" applyNumberFormat="1" applyFont="1" applyBorder="1" applyAlignment="1">
      <alignment horizontal="center"/>
    </xf>
    <xf numFmtId="1" fontId="7" fillId="0" borderId="0" xfId="0" applyNumberFormat="1" applyFont="1" applyBorder="1"/>
    <xf numFmtId="0" fontId="0" fillId="0" borderId="1" xfId="0" applyBorder="1"/>
    <xf numFmtId="0" fontId="36" fillId="0" borderId="0" xfId="0" applyFont="1" applyBorder="1" applyAlignment="1"/>
    <xf numFmtId="167" fontId="36" fillId="0" borderId="0" xfId="0" applyNumberFormat="1" applyFont="1" applyBorder="1" applyAlignment="1"/>
    <xf numFmtId="2" fontId="19" fillId="0" borderId="5" xfId="0" applyNumberFormat="1" applyFont="1" applyBorder="1" applyAlignment="1">
      <alignment horizontal="center"/>
    </xf>
    <xf numFmtId="0" fontId="7" fillId="0" borderId="1" xfId="0" applyFont="1" applyBorder="1"/>
    <xf numFmtId="167" fontId="31" fillId="0" borderId="1" xfId="0" quotePrefix="1" applyNumberFormat="1" applyFont="1" applyBorder="1" applyAlignment="1">
      <alignment horizontal="center"/>
    </xf>
    <xf numFmtId="0" fontId="35" fillId="0" borderId="2" xfId="0" quotePrefix="1" applyFont="1" applyFill="1" applyBorder="1" applyAlignment="1">
      <alignment horizontal="center"/>
    </xf>
    <xf numFmtId="0" fontId="35" fillId="0" borderId="4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20" fontId="23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27" fillId="0" borderId="2" xfId="0" quotePrefix="1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35" fillId="0" borderId="4" xfId="0" quotePrefix="1" applyFont="1" applyFill="1" applyBorder="1" applyAlignment="1">
      <alignment horizontal="center"/>
    </xf>
  </cellXfs>
  <cellStyles count="21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3" zoomScaleNormal="23" workbookViewId="0">
      <selection activeCell="AC13" sqref="AC1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33.28515625" style="2" customWidth="1"/>
    <col min="26" max="26" width="31.140625" style="2" customWidth="1"/>
    <col min="27" max="27" width="36.7109375" style="2" customWidth="1"/>
    <col min="28" max="28" width="30.28515625" style="2" customWidth="1"/>
    <col min="29" max="29" width="32" style="2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8" t="s">
        <v>57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35.25" x14ac:dyDescent="0.5">
      <c r="B5" s="118" t="s">
        <v>40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9" t="s">
        <v>37</v>
      </c>
      <c r="AN6" s="119"/>
      <c r="AO6" s="119"/>
      <c r="AP6" s="119"/>
      <c r="AQ6" s="119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0"/>
      <c r="AP7" s="120"/>
      <c r="AQ7" s="120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9" t="s">
        <v>66</v>
      </c>
      <c r="AP8" s="119"/>
      <c r="AQ8" s="119"/>
    </row>
    <row r="9" spans="2:48" ht="21.75" customHeight="1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6" t="s">
        <v>4</v>
      </c>
      <c r="D10" s="117"/>
      <c r="E10" s="116" t="s">
        <v>5</v>
      </c>
      <c r="F10" s="117"/>
      <c r="G10" s="125" t="s">
        <v>6</v>
      </c>
      <c r="H10" s="126"/>
      <c r="I10" s="124" t="s">
        <v>45</v>
      </c>
      <c r="J10" s="124"/>
      <c r="K10" s="124" t="s">
        <v>7</v>
      </c>
      <c r="L10" s="124"/>
      <c r="M10" s="116" t="s">
        <v>8</v>
      </c>
      <c r="N10" s="127"/>
      <c r="O10" s="116" t="s">
        <v>9</v>
      </c>
      <c r="P10" s="127"/>
      <c r="Q10" s="125" t="s">
        <v>10</v>
      </c>
      <c r="R10" s="126"/>
      <c r="S10" s="125" t="s">
        <v>11</v>
      </c>
      <c r="T10" s="126"/>
      <c r="U10" s="125" t="s">
        <v>12</v>
      </c>
      <c r="V10" s="126"/>
      <c r="W10" s="125" t="s">
        <v>52</v>
      </c>
      <c r="X10" s="126"/>
      <c r="Y10" s="116" t="s">
        <v>46</v>
      </c>
      <c r="Z10" s="117"/>
      <c r="AA10" s="116" t="s">
        <v>38</v>
      </c>
      <c r="AB10" s="117"/>
      <c r="AC10" s="116" t="s">
        <v>13</v>
      </c>
      <c r="AD10" s="117"/>
      <c r="AE10" s="123" t="s">
        <v>54</v>
      </c>
      <c r="AF10" s="117"/>
      <c r="AG10" s="123" t="s">
        <v>47</v>
      </c>
      <c r="AH10" s="117"/>
      <c r="AI10" s="123" t="s">
        <v>48</v>
      </c>
      <c r="AJ10" s="117"/>
      <c r="AK10" s="123" t="s">
        <v>49</v>
      </c>
      <c r="AL10" s="117"/>
      <c r="AM10" s="123" t="s">
        <v>50</v>
      </c>
      <c r="AN10" s="117"/>
      <c r="AO10" s="121" t="s">
        <v>14</v>
      </c>
      <c r="AP10" s="122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480</v>
      </c>
      <c r="G12" s="51">
        <v>3512.0350000000003</v>
      </c>
      <c r="H12" s="51">
        <v>0</v>
      </c>
      <c r="I12" s="51">
        <v>439.69</v>
      </c>
      <c r="J12" s="51">
        <v>573.4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280</v>
      </c>
      <c r="W12" s="51">
        <v>325</v>
      </c>
      <c r="X12" s="51">
        <v>0</v>
      </c>
      <c r="Y12" s="51">
        <v>1495.875</v>
      </c>
      <c r="Z12" s="51">
        <v>101.04</v>
      </c>
      <c r="AA12" s="51">
        <v>1920</v>
      </c>
      <c r="AB12" s="51">
        <v>1739.086</v>
      </c>
      <c r="AC12" s="51">
        <v>7945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514.04999999999995</v>
      </c>
      <c r="AN12" s="51">
        <v>96.814999999999998</v>
      </c>
      <c r="AO12" s="52">
        <f>SUMIF($C$11:$AN$11,"Ind*",C12:AN12)</f>
        <v>16151.65</v>
      </c>
      <c r="AP12" s="52">
        <f>SUMIF($C$11:$AN$11,"I.Mad",C12:AN12)</f>
        <v>3270.3409999999999</v>
      </c>
      <c r="AQ12" s="52">
        <f>SUM(AO12:AP12)</f>
        <v>19421.990999999998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>
        <v>11</v>
      </c>
      <c r="G13" s="53">
        <v>49</v>
      </c>
      <c r="H13" s="53" t="s">
        <v>20</v>
      </c>
      <c r="I13" s="53">
        <v>8</v>
      </c>
      <c r="J13" s="53">
        <v>33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>
        <v>8</v>
      </c>
      <c r="W13" s="53">
        <v>5</v>
      </c>
      <c r="X13" s="53" t="s">
        <v>20</v>
      </c>
      <c r="Y13" s="53">
        <v>12</v>
      </c>
      <c r="Z13" s="53">
        <v>3</v>
      </c>
      <c r="AA13" s="53">
        <v>14</v>
      </c>
      <c r="AB13" s="53">
        <v>20</v>
      </c>
      <c r="AC13" s="53">
        <v>68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8</v>
      </c>
      <c r="AN13" s="53">
        <v>3</v>
      </c>
      <c r="AO13" s="52">
        <f>SUMIF($C$11:$AN$11,"Ind*",C13:AN13)</f>
        <v>164</v>
      </c>
      <c r="AP13" s="52">
        <f>SUMIF($C$11:$AN$11,"I.Mad",C13:AN13)</f>
        <v>78</v>
      </c>
      <c r="AQ13" s="52">
        <f>SUM(AO13:AP13)</f>
        <v>242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65</v>
      </c>
      <c r="G14" s="53">
        <v>22</v>
      </c>
      <c r="H14" s="53" t="s">
        <v>20</v>
      </c>
      <c r="I14" s="53" t="s">
        <v>65</v>
      </c>
      <c r="J14" s="53">
        <v>21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>
        <v>4</v>
      </c>
      <c r="W14" s="53">
        <v>5</v>
      </c>
      <c r="X14" s="53" t="s">
        <v>20</v>
      </c>
      <c r="Y14" s="53" t="s">
        <v>65</v>
      </c>
      <c r="Z14" s="53">
        <v>2</v>
      </c>
      <c r="AA14" s="53">
        <v>2</v>
      </c>
      <c r="AB14" s="53">
        <v>9</v>
      </c>
      <c r="AC14" s="53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>
        <v>3</v>
      </c>
      <c r="AN14" s="53" t="s">
        <v>65</v>
      </c>
      <c r="AO14" s="52">
        <f>SUMIF($C$11:$AN$11,"Ind*",C14:AN14)</f>
        <v>52</v>
      </c>
      <c r="AP14" s="52">
        <f>SUMIF($C$11:$AN$11,"I.Mad",C14:AN14)</f>
        <v>36</v>
      </c>
      <c r="AQ14" s="52">
        <f>SUM(AO14:AP14)</f>
        <v>88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>
        <v>0</v>
      </c>
      <c r="H15" s="53" t="s">
        <v>20</v>
      </c>
      <c r="I15" s="53" t="s">
        <v>20</v>
      </c>
      <c r="J15" s="53">
        <v>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>
        <v>17.107160402947407</v>
      </c>
      <c r="W15" s="53">
        <v>3.3601545273057374</v>
      </c>
      <c r="X15" s="53" t="s">
        <v>20</v>
      </c>
      <c r="Y15" s="53" t="s">
        <v>20</v>
      </c>
      <c r="Z15" s="53">
        <v>18.620429999999999</v>
      </c>
      <c r="AA15" s="53">
        <v>8.8505347489213513</v>
      </c>
      <c r="AB15" s="53">
        <v>21.584292985907311</v>
      </c>
      <c r="AC15" s="53">
        <v>43.825628777063599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>
        <v>1.8859287393399766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>
        <v>14.5</v>
      </c>
      <c r="H16" s="58" t="s">
        <v>20</v>
      </c>
      <c r="I16" s="58" t="s">
        <v>20</v>
      </c>
      <c r="J16" s="58">
        <v>14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>
        <v>12.5</v>
      </c>
      <c r="W16" s="58">
        <v>13.5</v>
      </c>
      <c r="X16" s="58" t="s">
        <v>20</v>
      </c>
      <c r="Y16" s="58" t="s">
        <v>20</v>
      </c>
      <c r="Z16" s="115" t="s">
        <v>68</v>
      </c>
      <c r="AA16" s="58">
        <v>12.5</v>
      </c>
      <c r="AB16" s="58">
        <v>12</v>
      </c>
      <c r="AC16" s="58">
        <v>12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>
        <v>13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>
        <v>0.65</v>
      </c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>
        <v>0.91400000000000003</v>
      </c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1.5640000000000001</v>
      </c>
      <c r="AQ25" s="55">
        <f>SUM(AO25:AP25)</f>
        <v>1.5640000000000001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71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62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55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63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480</v>
      </c>
      <c r="G41" s="55">
        <f t="shared" si="8"/>
        <v>3512.0350000000003</v>
      </c>
      <c r="H41" s="55">
        <f t="shared" si="8"/>
        <v>0</v>
      </c>
      <c r="I41" s="55">
        <f t="shared" si="8"/>
        <v>439.69</v>
      </c>
      <c r="J41" s="55">
        <f t="shared" si="8"/>
        <v>574.04999999999995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280</v>
      </c>
      <c r="W41" s="55">
        <f t="shared" si="8"/>
        <v>325</v>
      </c>
      <c r="X41" s="55">
        <f t="shared" si="8"/>
        <v>0</v>
      </c>
      <c r="Y41" s="55">
        <f t="shared" si="8"/>
        <v>1495.875</v>
      </c>
      <c r="Z41" s="55">
        <f t="shared" si="8"/>
        <v>101.04</v>
      </c>
      <c r="AA41" s="55">
        <f t="shared" si="8"/>
        <v>1920</v>
      </c>
      <c r="AB41" s="55">
        <f t="shared" si="8"/>
        <v>1740</v>
      </c>
      <c r="AC41" s="55">
        <f t="shared" si="8"/>
        <v>7945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514.04999999999995</v>
      </c>
      <c r="AN41" s="55">
        <f t="shared" si="8"/>
        <v>96.814999999999998</v>
      </c>
      <c r="AO41" s="55">
        <f>SUM(AO12,AO18,AO24:AO37)</f>
        <v>16151.65</v>
      </c>
      <c r="AP41" s="55">
        <f>SUM(AP12,AP18,AP24:AP37)</f>
        <v>3271.9049999999997</v>
      </c>
      <c r="AQ41" s="55">
        <f>SUM(AO41:AP41)</f>
        <v>19423.555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17.3</v>
      </c>
      <c r="H42" s="114"/>
      <c r="I42" s="57">
        <v>19.5</v>
      </c>
      <c r="J42" s="90"/>
      <c r="K42" s="57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16.399999999999999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1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2017-07-14T19:36:10Z</dcterms:modified>
</cp:coreProperties>
</file>