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Q37" i="5" s="1"/>
  <c r="AO37" i="5"/>
  <c r="AP36" i="5"/>
  <c r="AO36" i="5"/>
  <c r="AQ36" i="5" s="1"/>
  <c r="AP35" i="5"/>
  <c r="AO35" i="5"/>
  <c r="AQ35" i="5" s="1"/>
  <c r="AP34" i="5"/>
  <c r="AO34" i="5"/>
  <c r="AQ34" i="5" s="1"/>
  <c r="AP33" i="5"/>
  <c r="AO33" i="5"/>
  <c r="AQ33" i="5" s="1"/>
  <c r="AP32" i="5"/>
  <c r="AO32" i="5"/>
  <c r="AQ32" i="5" s="1"/>
  <c r="AP31" i="5"/>
  <c r="AO31" i="5"/>
  <c r="AP30" i="5"/>
  <c r="AO30" i="5"/>
  <c r="AQ30" i="5" s="1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1" i="5" l="1"/>
  <c r="AQ29" i="5"/>
  <c r="AQ24" i="5"/>
  <c r="AQ26" i="5"/>
  <c r="AQ28" i="5"/>
  <c r="AQ27" i="5"/>
  <c r="AQ12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<sst xmlns="http://schemas.openxmlformats.org/spreadsheetml/2006/main" count="370" uniqueCount="66">
  <si>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</si>
  <si>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</si>
  <si>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</si>
  <si>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</si>
  <si>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</si>
  <si>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</si>
  <si>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</si>
  <si>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</si>
  <si>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</si>
  <si>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</si>
  <si>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</si>
  <si>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</si>
  <si>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</si>
  <si>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</si>
  <si>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</si>
  <si>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</si>
  <si>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</si>
  <si>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</si>
  <si>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</si>
  <si>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</si>
  <si>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</si>
  <si>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</si>
  <si>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</si>
  <si>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</si>
  <si>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</si>
  <si>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</si>
  <si>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</si>
  <si>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</si>
  <si>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</si>
  <si>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</si>
  <si>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</si>
  <si>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</si>
  <si>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</si>
  <si>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</si>
  <si>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</si>
  <si>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</si>
  <si>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</si>
  <si>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</si>
  <si>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</si>
  <si>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</si>
  <si>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</si>
  <si>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</si>
  <si>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</si>
  <si>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</si>
  <si>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</si>
  <si>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</si>
  <si>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</si>
  <si>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</si>
  <si>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</si>
  <si>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</si>
  <si>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</si>
  <si>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</si>
  <si>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</si>
  <si>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</si>
  <si>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</si>
  <si>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</si>
  <si>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</si>
  <si>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</si>
  <si>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</si>
  <si>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</si>
  <si>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</si>
  <si>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S/M</t>
  </si>
  <si>
    <t xml:space="preserve">        Fecha  : 13/07/2016</t>
  </si>
  <si>
    <t>Callao, 14 de julio del 2016</t>
  </si>
  <si>
    <t>AGUJILLA</t>
  </si>
  <si>
    <t>R.M.N°427-2015-PRODUCE,R.M.N°228-2016-PRODUCE,R.M.N°238-2016-PRODUCE,R.M.N°242-2016-PRODUCE,R.M.N°249-2016-PRODUCE,R.M.Nº 259-2016-PRODUCE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</si>
</sst>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Q31" sqref="Q3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44</v>
      </c>
    </row>
    <row r="2" spans="2:48" ht="30" x14ac:dyDescent="0.4">
      <c r="B2" s="95" t="s">
        <v>45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43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37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62</v>
      </c>
      <c r="AP8" s="122"/>
      <c r="AQ8" s="122"/>
    </row>
    <row r="9" spans="2:48" ht="21.75" customHeight="1" x14ac:dyDescent="0.4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46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55</v>
      </c>
      <c r="X10" s="117"/>
      <c r="Y10" s="118" t="s">
        <v>48</v>
      </c>
      <c r="Z10" s="115"/>
      <c r="AA10" s="116" t="s">
        <v>38</v>
      </c>
      <c r="AB10" s="117"/>
      <c r="AC10" s="116" t="s">
        <v>13</v>
      </c>
      <c r="AD10" s="117"/>
      <c r="AE10" s="114" t="s">
        <v>49</v>
      </c>
      <c r="AF10" s="115"/>
      <c r="AG10" s="114" t="s">
        <v>50</v>
      </c>
      <c r="AH10" s="115"/>
      <c r="AI10" s="114" t="s">
        <v>51</v>
      </c>
      <c r="AJ10" s="115"/>
      <c r="AK10" s="114" t="s">
        <v>52</v>
      </c>
      <c r="AL10" s="115"/>
      <c r="AM10" s="114" t="s">
        <v>53</v>
      </c>
      <c r="AN10" s="115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79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5002.139981788172</v>
      </c>
      <c r="R12" s="53">
        <v>0</v>
      </c>
      <c r="S12" s="53">
        <v>1396.5469696969697</v>
      </c>
      <c r="T12" s="53">
        <v>230</v>
      </c>
      <c r="U12" s="53">
        <v>751.82500000000005</v>
      </c>
      <c r="V12" s="53">
        <v>329.47500000000002</v>
      </c>
      <c r="W12" s="53">
        <v>1067.4346774193548</v>
      </c>
      <c r="X12" s="53">
        <v>115</v>
      </c>
      <c r="Y12" s="53">
        <v>2942.8680571638101</v>
      </c>
      <c r="Z12" s="53">
        <v>210.67</v>
      </c>
      <c r="AA12" s="53">
        <v>2321.5430000000001</v>
      </c>
      <c r="AB12" s="53">
        <v>0</v>
      </c>
      <c r="AC12" s="53">
        <v>7300.5810000000001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20782.938686068308</v>
      </c>
      <c r="AP12" s="54">
        <f>SUMIF($C$11:$AN$11,"I.Mad",C12:AN12)</f>
        <v>964.14499999999998</v>
      </c>
      <c r="AQ12" s="54">
        <f>SUM(AO12:AP12)</f>
        <v>21747.083686068308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>
        <v>4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26</v>
      </c>
      <c r="R13" s="55" t="s">
        <v>20</v>
      </c>
      <c r="S13" s="55">
        <v>12</v>
      </c>
      <c r="T13" s="55">
        <v>11</v>
      </c>
      <c r="U13" s="55">
        <v>10</v>
      </c>
      <c r="V13" s="55">
        <v>10</v>
      </c>
      <c r="W13" s="55">
        <v>15</v>
      </c>
      <c r="X13" s="55">
        <v>7</v>
      </c>
      <c r="Y13" s="55">
        <v>48</v>
      </c>
      <c r="Z13" s="55">
        <v>10</v>
      </c>
      <c r="AA13" s="55">
        <v>15</v>
      </c>
      <c r="AB13" s="55" t="s">
        <v>20</v>
      </c>
      <c r="AC13" s="55">
        <v>44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170</v>
      </c>
      <c r="AP13" s="54">
        <f>SUMIF($C$11:$AN$11,"I.Mad",C13:AN13)</f>
        <v>42</v>
      </c>
      <c r="AQ13" s="54">
        <f>SUM(AO13:AP13)</f>
        <v>212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61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10</v>
      </c>
      <c r="R14" s="55" t="s">
        <v>20</v>
      </c>
      <c r="S14" s="55">
        <v>6</v>
      </c>
      <c r="T14" s="55">
        <v>5</v>
      </c>
      <c r="U14" s="55">
        <v>4</v>
      </c>
      <c r="V14" s="55">
        <v>2</v>
      </c>
      <c r="W14" s="55">
        <v>7</v>
      </c>
      <c r="X14" s="55" t="s">
        <v>61</v>
      </c>
      <c r="Y14" s="55">
        <v>12</v>
      </c>
      <c r="Z14" s="55" t="s">
        <v>61</v>
      </c>
      <c r="AA14" s="55">
        <v>5</v>
      </c>
      <c r="AB14" s="55" t="s">
        <v>20</v>
      </c>
      <c r="AC14" s="55">
        <v>13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57</v>
      </c>
      <c r="AP14" s="54">
        <f>SUMIF($C$11:$AN$11,"I.Mad",C14:AN14)</f>
        <v>7</v>
      </c>
      <c r="AQ14" s="54">
        <f>SUM(AO14:AP14)</f>
        <v>64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0.25951999449505531</v>
      </c>
      <c r="R15" s="55" t="s">
        <v>20</v>
      </c>
      <c r="S15" s="55">
        <v>1.313374646964657</v>
      </c>
      <c r="T15" s="55">
        <v>0.28600220697510731</v>
      </c>
      <c r="U15" s="55">
        <v>2.0556871001581336</v>
      </c>
      <c r="V15" s="55">
        <v>2.7814419831093966</v>
      </c>
      <c r="W15" s="55">
        <v>0</v>
      </c>
      <c r="X15" s="55" t="s">
        <v>20</v>
      </c>
      <c r="Y15" s="55">
        <v>3.8510184757292589</v>
      </c>
      <c r="Z15" s="55" t="s">
        <v>20</v>
      </c>
      <c r="AA15" s="55">
        <v>1.7686893382707658</v>
      </c>
      <c r="AB15" s="55" t="s">
        <v>20</v>
      </c>
      <c r="AC15" s="55">
        <v>1.931807251284571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14</v>
      </c>
      <c r="R16" s="61" t="s">
        <v>20</v>
      </c>
      <c r="S16" s="61">
        <v>14</v>
      </c>
      <c r="T16" s="61">
        <v>14.5</v>
      </c>
      <c r="U16" s="61">
        <v>14</v>
      </c>
      <c r="V16" s="61">
        <v>14</v>
      </c>
      <c r="W16" s="61">
        <v>14</v>
      </c>
      <c r="X16" s="61" t="s">
        <v>20</v>
      </c>
      <c r="Y16" s="61">
        <v>13.5</v>
      </c>
      <c r="Z16" s="61" t="s">
        <v>20</v>
      </c>
      <c r="AA16" s="61">
        <v>13</v>
      </c>
      <c r="AB16" s="61" t="s">
        <v>20</v>
      </c>
      <c r="AC16" s="61">
        <v>13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74"/>
      <c r="J25" s="74"/>
      <c r="K25" s="58"/>
      <c r="L25" s="58"/>
      <c r="M25" s="58"/>
      <c r="N25" s="58"/>
      <c r="O25" s="58"/>
      <c r="P25" s="58"/>
      <c r="Q25" s="74">
        <v>22.500472374990427</v>
      </c>
      <c r="R25" s="74"/>
      <c r="S25" s="74">
        <v>13.453030303030303</v>
      </c>
      <c r="T25" s="74"/>
      <c r="U25" s="74">
        <v>3.3249999999999997</v>
      </c>
      <c r="V25" s="74">
        <v>0.52500000000000002</v>
      </c>
      <c r="W25" s="58">
        <v>67.565322580645159</v>
      </c>
      <c r="X25" s="58"/>
      <c r="Y25" s="58">
        <v>71.541942836189619</v>
      </c>
      <c r="Z25" s="58"/>
      <c r="AA25" s="74">
        <v>28.077999999999999</v>
      </c>
      <c r="AB25" s="58"/>
      <c r="AC25" s="58">
        <v>29.418999999999997</v>
      </c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235.88276809485552</v>
      </c>
      <c r="AP25" s="54">
        <f t="shared" ref="AP25:AP37" si="2">SUMIF($C$11:$AN$11,"I.Mad",C25:AN25)</f>
        <v>0.52500000000000002</v>
      </c>
      <c r="AQ25" s="58">
        <f>SUM(AO25:AP25)</f>
        <v>236.40776809485553</v>
      </c>
      <c r="AT25" s="20"/>
      <c r="AU25" s="20"/>
      <c r="AV25" s="20"/>
    </row>
    <row r="26" spans="2:48" ht="50.25" customHeight="1" x14ac:dyDescent="0.55000000000000004">
      <c r="B26" s="86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>
        <v>199.00000000000003</v>
      </c>
      <c r="E27" s="58"/>
      <c r="F27" s="58">
        <v>594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793</v>
      </c>
      <c r="AQ27" s="58">
        <f t="shared" si="0"/>
        <v>793</v>
      </c>
      <c r="AT27" s="20"/>
      <c r="AU27" s="20"/>
      <c r="AV27" s="20"/>
    </row>
    <row r="28" spans="2:48" ht="50.25" customHeight="1" x14ac:dyDescent="0.55000000000000004">
      <c r="B28" s="86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58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74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57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47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59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64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74">
        <v>0.379</v>
      </c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0.379</v>
      </c>
      <c r="AP37" s="54">
        <f t="shared" si="2"/>
        <v>0</v>
      </c>
      <c r="AQ37" s="58">
        <f t="shared" si="0"/>
        <v>0.379</v>
      </c>
    </row>
    <row r="38" spans="2:43" ht="50.25" customHeight="1" x14ac:dyDescent="0.55000000000000004">
      <c r="B38" s="86" t="s">
        <v>34</v>
      </c>
      <c r="C38" s="58">
        <f>+SUM(C12,C18,C24:C37)</f>
        <v>0</v>
      </c>
      <c r="D38" s="58">
        <f t="shared" ref="D38:X38" si="3">+SUM(D12,D18,D24:D37)</f>
        <v>199.00000000000003</v>
      </c>
      <c r="E38" s="58">
        <f t="shared" si="3"/>
        <v>0</v>
      </c>
      <c r="F38" s="58">
        <f t="shared" si="3"/>
        <v>594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79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5024.6404541631628</v>
      </c>
      <c r="R38" s="58">
        <f t="shared" si="3"/>
        <v>0</v>
      </c>
      <c r="S38" s="58">
        <f>+SUM(S12,S18,S24:S37)</f>
        <v>1410</v>
      </c>
      <c r="T38" s="58">
        <f t="shared" si="3"/>
        <v>230</v>
      </c>
      <c r="U38" s="58">
        <f>+SUM(U12,U18,U24:U37)</f>
        <v>755.15000000000009</v>
      </c>
      <c r="V38" s="58">
        <f t="shared" si="3"/>
        <v>330</v>
      </c>
      <c r="W38" s="58">
        <f t="shared" si="3"/>
        <v>1135</v>
      </c>
      <c r="X38" s="58">
        <f t="shared" si="3"/>
        <v>115</v>
      </c>
      <c r="Y38" s="58">
        <f>+SUM(Y12,Y18,Y24:Y37)</f>
        <v>3014.41</v>
      </c>
      <c r="Z38" s="58">
        <f>+SUM(Z12,Z18,Z24:Z37)</f>
        <v>210.67</v>
      </c>
      <c r="AA38" s="58">
        <f>+SUM(AA12,AA18,AA24:AA37)</f>
        <v>2350</v>
      </c>
      <c r="AB38" s="58">
        <f t="shared" ref="AB38:AN38" si="4">+SUM(AB12,AB18,AB24:AB37)</f>
        <v>0</v>
      </c>
      <c r="AC38" s="58">
        <f>+SUM(AC12,AC18,AC24:AC37)</f>
        <v>7330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21019.200454163165</v>
      </c>
      <c r="AP38" s="58">
        <f>SUM(AP12,AP18,AP24:AP37)</f>
        <v>1757.67</v>
      </c>
      <c r="AQ38" s="58">
        <f>SUM(AO38:AP38)</f>
        <v>22776.870454163167</v>
      </c>
    </row>
    <row r="39" spans="2:43" ht="50.25" customHeight="1" x14ac:dyDescent="0.55000000000000004">
      <c r="B39" s="83" t="s">
        <v>39</v>
      </c>
      <c r="C39" s="25"/>
      <c r="D39" s="25"/>
      <c r="E39" s="25"/>
      <c r="F39" s="60"/>
      <c r="G39" s="60">
        <v>17</v>
      </c>
      <c r="H39" s="60"/>
      <c r="I39" s="93">
        <v>18.7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15.3</v>
      </c>
      <c r="AN39" s="60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56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2016-07-08T18:47:01Z</cp:lastPrinted>
  <dcterms:created xsi:type="dcterms:W3CDTF">2008-10-21T17:58:04Z</dcterms:created>
  <dcterms:modified xsi:type="dcterms:W3CDTF">2016-07-14T17:11:33Z</dcterms:modified>
</cp:coreProperties>
</file>