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<sst xmlns="http://schemas.openxmlformats.org/spreadsheetml/2006/main" count="383" uniqueCount="67">
  <si>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</si>
  <si>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</si>
  <si>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</si>
  <si>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</si>
  <si>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</si>
  <si>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</si>
  <si>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</si>
  <si>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</si>
  <si>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</si>
  <si>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</si>
  <si>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</si>
  <si>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</si>
  <si>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</si>
  <si>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</si>
  <si>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</si>
  <si>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</si>
  <si>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</si>
  <si>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</si>
  <si>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</si>
  <si>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</si>
  <si>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</si>
  <si>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</si>
  <si>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</si>
  <si>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</si>
  <si>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</si>
  <si>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</si>
  <si>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</si>
  <si>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</si>
  <si>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</si>
  <si>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</si>
  <si>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</si>
  <si>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</si>
  <si>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</si>
  <si>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</si>
  <si>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</si>
  <si>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</si>
  <si>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</si>
  <si>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</si>
  <si>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</si>
  <si>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</si>
  <si>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</si>
  <si>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</si>
  <si>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</si>
  <si>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</si>
  <si>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</si>
  <si>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</si>
  <si>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</si>
  <si>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</si>
  <si>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</si>
  <si>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</si>
  <si>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</si>
  <si>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</si>
  <si>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</si>
  <si>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</si>
  <si>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</si>
  <si>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</si>
  <si>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</si>
  <si>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</si>
  <si>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</si>
  <si>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</si>
  <si>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</si>
  <si>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R.M.Nº 003-2015-PRODUCE, R.M.N°056-2015 PRODUCE, R.M.N°078-2015 PRODUCE, R.M.N°082-2015 PRODUCE, R.M.N°098-2015 PRODUCE,R.M.N° 209-2015 PRODUCE, R.M.N° 236-2015 PRODUCE</t>
  </si>
  <si>
    <t xml:space="preserve">        Fecha  : 13/07/2015</t>
  </si>
  <si>
    <t>Callao, 14 de julio del 2015</t>
  </si>
  <si>
    <t>GCQ/jsr</t>
  </si>
  <si>
    <t>13.0 y 11.5</t>
  </si>
  <si>
    <t>S/M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</si>
</sst>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167" fontId="27" fillId="0" borderId="10" xfId="0" applyNumberFormat="1" applyFont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1">
      <selection activeCell="AG21" sqref="AG21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7.00390625" style="2" customWidth="1"/>
    <col min="20" max="20" width="25.140625" style="2" customWidth="1"/>
    <col min="21" max="21" width="21.57421875" style="2" customWidth="1"/>
    <col min="22" max="22" width="25.7109375" style="2" customWidth="1"/>
    <col min="23" max="23" width="22.421875" style="2" customWidth="1"/>
    <col min="24" max="24" width="22.7109375" style="2" customWidth="1"/>
    <col min="25" max="26" width="25.2812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55</v>
      </c>
    </row>
    <row r="2" ht="30">
      <c r="B2" s="96" t="s">
        <v>56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2" t="s">
        <v>49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</row>
    <row r="5" spans="2:43" ht="35.25">
      <c r="B5" s="112" t="s">
        <v>45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3" t="s">
        <v>42</v>
      </c>
      <c r="AN6" s="113"/>
      <c r="AO6" s="113"/>
      <c r="AP6" s="113"/>
      <c r="AQ6" s="113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14"/>
      <c r="AP7" s="114"/>
      <c r="AQ7" s="114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5" t="s">
        <v>62</v>
      </c>
      <c r="AP8" s="115"/>
      <c r="AQ8" s="115"/>
    </row>
    <row r="9" spans="2:43" ht="21.75" customHeight="1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20" t="s">
        <v>4</v>
      </c>
      <c r="D10" s="119"/>
      <c r="E10" s="120" t="s">
        <v>5</v>
      </c>
      <c r="F10" s="119"/>
      <c r="G10" s="120" t="s">
        <v>6</v>
      </c>
      <c r="H10" s="119"/>
      <c r="I10" s="127" t="s">
        <v>57</v>
      </c>
      <c r="J10" s="125"/>
      <c r="K10" s="125" t="s">
        <v>7</v>
      </c>
      <c r="L10" s="125"/>
      <c r="M10" s="123" t="s">
        <v>8</v>
      </c>
      <c r="N10" s="124"/>
      <c r="O10" s="120" t="s">
        <v>9</v>
      </c>
      <c r="P10" s="126"/>
      <c r="Q10" s="120" t="s">
        <v>10</v>
      </c>
      <c r="R10" s="119"/>
      <c r="S10" s="120" t="s">
        <v>11</v>
      </c>
      <c r="T10" s="119"/>
      <c r="U10" s="120" t="s">
        <v>12</v>
      </c>
      <c r="V10" s="119"/>
      <c r="W10" s="120" t="s">
        <v>13</v>
      </c>
      <c r="X10" s="119"/>
      <c r="Y10" s="120" t="s">
        <v>60</v>
      </c>
      <c r="Z10" s="119"/>
      <c r="AA10" s="121" t="s">
        <v>43</v>
      </c>
      <c r="AB10" s="122"/>
      <c r="AC10" s="118" t="s">
        <v>14</v>
      </c>
      <c r="AD10" s="119"/>
      <c r="AE10" s="118" t="s">
        <v>50</v>
      </c>
      <c r="AF10" s="119"/>
      <c r="AG10" s="118" t="s">
        <v>51</v>
      </c>
      <c r="AH10" s="119"/>
      <c r="AI10" s="118" t="s">
        <v>41</v>
      </c>
      <c r="AJ10" s="119"/>
      <c r="AK10" s="118" t="s">
        <v>52</v>
      </c>
      <c r="AL10" s="119"/>
      <c r="AM10" s="120" t="s">
        <v>53</v>
      </c>
      <c r="AN10" s="119"/>
      <c r="AO10" s="116" t="s">
        <v>15</v>
      </c>
      <c r="AP10" s="117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931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310</v>
      </c>
      <c r="T12" s="53">
        <v>250</v>
      </c>
      <c r="U12" s="53">
        <v>330</v>
      </c>
      <c r="V12" s="53">
        <v>730</v>
      </c>
      <c r="W12" s="53">
        <v>0</v>
      </c>
      <c r="X12" s="53">
        <v>0</v>
      </c>
      <c r="Y12" s="53">
        <v>528</v>
      </c>
      <c r="Z12" s="53">
        <v>174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132</v>
      </c>
      <c r="AN12" s="53">
        <v>0</v>
      </c>
      <c r="AO12" s="54">
        <f>SUMIF($C$11:$AN$11,"I.Mad",B12:AM12)</f>
        <v>1300</v>
      </c>
      <c r="AP12" s="54">
        <f>SUMIF($C$11:$AN$11,"I.Mad",C12:AN12)</f>
        <v>2085</v>
      </c>
      <c r="AQ12" s="54">
        <f>SUM(AO12:AP12)</f>
        <v>3385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>
        <v>16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>
        <v>2</v>
      </c>
      <c r="T13" s="55">
        <v>4</v>
      </c>
      <c r="U13" s="55">
        <v>3</v>
      </c>
      <c r="V13" s="55">
        <v>20</v>
      </c>
      <c r="W13" s="55" t="s">
        <v>21</v>
      </c>
      <c r="X13" s="55" t="s">
        <v>21</v>
      </c>
      <c r="Y13" s="55">
        <v>3</v>
      </c>
      <c r="Z13" s="55">
        <v>2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>
        <v>1</v>
      </c>
      <c r="AN13" s="55" t="s">
        <v>21</v>
      </c>
      <c r="AO13" s="54">
        <f>SUMIF($C$11:$AN$11,"Ind",C13:AN13)</f>
        <v>9</v>
      </c>
      <c r="AP13" s="54">
        <f>SUMIF($C$11:$AN$11,"I.Mad",C13:AN13)</f>
        <v>42</v>
      </c>
      <c r="AQ13" s="54">
        <f>SUM(AO13:AP13)</f>
        <v>51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>
        <v>5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>
        <v>2</v>
      </c>
      <c r="T14" s="55">
        <v>2</v>
      </c>
      <c r="U14" s="55">
        <v>1</v>
      </c>
      <c r="V14" s="55">
        <v>6</v>
      </c>
      <c r="W14" s="55" t="s">
        <v>21</v>
      </c>
      <c r="X14" s="55" t="s">
        <v>21</v>
      </c>
      <c r="Y14" s="55">
        <v>2</v>
      </c>
      <c r="Z14" s="55">
        <v>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66</v>
      </c>
      <c r="AN14" s="55" t="s">
        <v>21</v>
      </c>
      <c r="AO14" s="54">
        <f>SUMIF($C$11:$AN$11,"Ind",C14:AN14)</f>
        <v>5</v>
      </c>
      <c r="AP14" s="54">
        <f>SUMIF($C$11:$AN$11,"I.Mad",C14:AN14)</f>
        <v>14</v>
      </c>
      <c r="AQ14" s="54">
        <f>SUM(AO14:AP14)</f>
        <v>19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>
        <v>3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>
        <v>22.171874302575446</v>
      </c>
      <c r="T15" s="55">
        <v>36.853140952687056</v>
      </c>
      <c r="U15" s="55">
        <v>51.119402985074615</v>
      </c>
      <c r="V15" s="55">
        <v>36.75696663696416</v>
      </c>
      <c r="W15" s="55" t="s">
        <v>21</v>
      </c>
      <c r="X15" s="55" t="s">
        <v>21</v>
      </c>
      <c r="Y15" s="55">
        <v>26</v>
      </c>
      <c r="Z15" s="55">
        <v>20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>
        <v>13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111" t="s">
        <v>65</v>
      </c>
      <c r="T16" s="61">
        <v>12</v>
      </c>
      <c r="U16" s="61">
        <v>11.5</v>
      </c>
      <c r="V16" s="61">
        <v>12.5</v>
      </c>
      <c r="W16" s="61" t="s">
        <v>21</v>
      </c>
      <c r="X16" s="61" t="s">
        <v>21</v>
      </c>
      <c r="Y16" s="111" t="s">
        <v>65</v>
      </c>
      <c r="Z16" s="111" t="s">
        <v>65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97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58">
        <v>7</v>
      </c>
      <c r="Z25" s="58">
        <v>1</v>
      </c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7</v>
      </c>
      <c r="AP25" s="58">
        <f>SUMIF($C$11:$AN$11,"I.Mad",C25:AN25)</f>
        <v>1</v>
      </c>
      <c r="AQ25" s="58">
        <f>SUM(AO25:AP25)</f>
        <v>8</v>
      </c>
      <c r="AT25" s="20"/>
      <c r="AU25" s="20"/>
      <c r="AV25" s="20"/>
    </row>
    <row r="26" spans="2:48" ht="50.25" customHeight="1">
      <c r="B26" s="87" t="s">
        <v>48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54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47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931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310</v>
      </c>
      <c r="T38" s="58">
        <f t="shared" si="3"/>
        <v>250</v>
      </c>
      <c r="U38" s="58">
        <f t="shared" si="3"/>
        <v>330</v>
      </c>
      <c r="V38" s="58">
        <f t="shared" si="3"/>
        <v>730</v>
      </c>
      <c r="W38" s="58">
        <f t="shared" si="3"/>
        <v>0</v>
      </c>
      <c r="X38" s="58">
        <f t="shared" si="3"/>
        <v>0</v>
      </c>
      <c r="Y38" s="58">
        <f>+SUM(Y12,Y18,Y24:Y37)</f>
        <v>535</v>
      </c>
      <c r="Z38" s="58">
        <f>+SUM(Z12,Z18,Z24:Z37)</f>
        <v>175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132</v>
      </c>
      <c r="AN38" s="58">
        <f t="shared" si="4"/>
        <v>0</v>
      </c>
      <c r="AO38" s="58">
        <f>SUM(AO12,AO18,AO24:AO37)</f>
        <v>1307</v>
      </c>
      <c r="AP38" s="58">
        <f>SUM(AP12,AP18,AP24:AP37)</f>
        <v>2086</v>
      </c>
      <c r="AQ38" s="58">
        <f>SUM(AO38:AP38)</f>
        <v>3393</v>
      </c>
    </row>
    <row r="39" spans="2:43" ht="50.25" customHeight="1">
      <c r="B39" s="84" t="s">
        <v>44</v>
      </c>
      <c r="C39" s="25"/>
      <c r="D39" s="25"/>
      <c r="E39" s="25"/>
      <c r="F39" s="60"/>
      <c r="G39" s="94">
        <v>19.1</v>
      </c>
      <c r="H39" s="94"/>
      <c r="I39" s="94">
        <v>21.3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17.3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63</v>
      </c>
      <c r="AN43" s="4"/>
    </row>
    <row r="44" spans="2:43" ht="30.75">
      <c r="B44" s="22" t="s">
        <v>64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C10:D10"/>
    <mergeCell ref="Y10:Z10"/>
    <mergeCell ref="O10:P10"/>
    <mergeCell ref="Q10:R10"/>
    <mergeCell ref="I10:J10"/>
    <mergeCell ref="W10:X10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2015-07-14T20:35:09Z</dcterms:modified>
  <cp:category/>
  <cp:version/>
  <cp:contentType/>
  <cp:contentStatus/>
</cp:coreProperties>
</file>