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<sst xmlns="http://schemas.openxmlformats.org/spreadsheetml/2006/main" count="380" uniqueCount="70">
  <si>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</si>
  <si>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</si>
  <si>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</si>
  <si>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</si>
  <si>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</si>
  <si>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</si>
  <si>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</si>
  <si>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</si>
  <si>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</si>
  <si>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</si>
  <si>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</si>
  <si>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</si>
  <si>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</si>
  <si>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</si>
  <si>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</si>
  <si>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</si>
  <si>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</si>
  <si>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</si>
  <si>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</si>
  <si>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</si>
  <si>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</si>
  <si>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</si>
  <si>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</si>
  <si>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</si>
  <si>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</si>
  <si>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</si>
  <si>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</si>
  <si>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</si>
  <si>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</si>
  <si>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</si>
  <si>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</si>
  <si>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</si>
  <si>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</si>
  <si>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</si>
  <si>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</si>
  <si>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</si>
  <si>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</si>
  <si>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</si>
  <si>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</si>
  <si>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</si>
  <si>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</si>
  <si>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</si>
  <si>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</si>
  <si>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</si>
  <si>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</si>
  <si>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</si>
  <si>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</si>
  <si>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</si>
  <si>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</si>
  <si>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</si>
  <si>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</si>
  <si>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</si>
  <si>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</si>
  <si>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</si>
  <si>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</si>
  <si>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</si>
  <si>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</si>
  <si>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</si>
  <si>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</si>
  <si>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</si>
  <si>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</si>
  <si>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</si>
  <si>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</si>
  <si>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</si>
  <si>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</si>
  <si>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</si>
  <si>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</si>
  <si>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>Callao, 14 de junio del 2021</t>
  </si>
  <si>
    <t xml:space="preserve">        Fecha  : 13/06/2021</t>
  </si>
  <si>
    <t>11..5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</si>
</sst>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W1" zoomScale="23" zoomScaleNormal="23" workbookViewId="0">
      <selection activeCell="BA20" sqref="BA19:BA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68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0</v>
      </c>
      <c r="G12" s="36">
        <v>9453.2950000000019</v>
      </c>
      <c r="H12" s="36">
        <v>2432.6000000000004</v>
      </c>
      <c r="I12" s="36">
        <v>666.77</v>
      </c>
      <c r="J12" s="36">
        <v>10.96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90.24</v>
      </c>
      <c r="X12" s="36">
        <v>0</v>
      </c>
      <c r="Y12" s="73">
        <v>1483.7649999999999</v>
      </c>
      <c r="Z12" s="36">
        <v>579.58499999999992</v>
      </c>
      <c r="AA12" s="36">
        <v>263.05328073437965</v>
      </c>
      <c r="AB12" s="36">
        <v>0</v>
      </c>
      <c r="AC12" s="36">
        <v>581.12500000000011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860.96000000000015</v>
      </c>
      <c r="AN12" s="36">
        <v>207.44499999999999</v>
      </c>
      <c r="AO12" s="36">
        <f>SUMIF($C$11:$AN$11,"Ind",C12:AN12)</f>
        <v>13399.208280734381</v>
      </c>
      <c r="AP12" s="36">
        <f>SUMIF($C$11:$AN$11,"I.Mad",C12:AN12)</f>
        <v>3230.5900000000006</v>
      </c>
      <c r="AQ12" s="36">
        <f>SUM(AO12:AP12)</f>
        <v>16629.798280734383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 t="s">
        <v>35</v>
      </c>
      <c r="G13" s="36">
        <v>75</v>
      </c>
      <c r="H13" s="36">
        <v>43</v>
      </c>
      <c r="I13" s="36">
        <v>8</v>
      </c>
      <c r="J13" s="36">
        <v>1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 t="s">
        <v>35</v>
      </c>
      <c r="T13" s="36" t="s">
        <v>35</v>
      </c>
      <c r="U13" s="36" t="s">
        <v>35</v>
      </c>
      <c r="V13" s="36" t="s">
        <v>35</v>
      </c>
      <c r="W13" s="36">
        <v>2</v>
      </c>
      <c r="X13" s="36" t="s">
        <v>35</v>
      </c>
      <c r="Y13" s="73">
        <v>31</v>
      </c>
      <c r="Z13" s="36">
        <v>10</v>
      </c>
      <c r="AA13" s="36">
        <v>8</v>
      </c>
      <c r="AB13" s="36" t="s">
        <v>35</v>
      </c>
      <c r="AC13" s="36">
        <v>15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9</v>
      </c>
      <c r="AN13" s="36">
        <v>2</v>
      </c>
      <c r="AO13" s="36">
        <f>SUMIF($C$11:$AN$11,"Ind*",C13:AN13)</f>
        <v>148</v>
      </c>
      <c r="AP13" s="36">
        <f>SUMIF($C$11:$AN$11,"I.Mad",C13:AN13)</f>
        <v>56</v>
      </c>
      <c r="AQ13" s="36">
        <f>SUM(AO13:AP13)</f>
        <v>204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 t="s">
        <v>35</v>
      </c>
      <c r="G14" s="36">
        <v>5</v>
      </c>
      <c r="H14" s="36">
        <v>6</v>
      </c>
      <c r="I14" s="36">
        <v>3</v>
      </c>
      <c r="J14" s="36" t="s">
        <v>66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 t="s">
        <v>35</v>
      </c>
      <c r="T14" s="36" t="s">
        <v>35</v>
      </c>
      <c r="U14" s="36" t="s">
        <v>35</v>
      </c>
      <c r="V14" s="36" t="s">
        <v>35</v>
      </c>
      <c r="W14" s="36">
        <v>2</v>
      </c>
      <c r="X14" s="36" t="s">
        <v>35</v>
      </c>
      <c r="Y14" s="73">
        <v>2</v>
      </c>
      <c r="Z14" s="36" t="s">
        <v>66</v>
      </c>
      <c r="AA14" s="36">
        <v>3</v>
      </c>
      <c r="AB14" s="36" t="s">
        <v>35</v>
      </c>
      <c r="AC14" s="36">
        <v>3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3</v>
      </c>
      <c r="AN14" s="36">
        <v>1</v>
      </c>
      <c r="AO14" s="36">
        <f>SUMIF($C$11:$AN$11,"Ind*",C14:AN14)</f>
        <v>21</v>
      </c>
      <c r="AP14" s="36">
        <f>SUMIF($C$11:$AN$11,"I.Mad",C14:AN14)</f>
        <v>7</v>
      </c>
      <c r="AQ14" s="36">
        <f>SUM(AO14:AP14)</f>
        <v>28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6.4090773049992587</v>
      </c>
      <c r="H15" s="36">
        <v>3.4860776210218303</v>
      </c>
      <c r="I15" s="36">
        <v>0.75357739879603036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 t="s">
        <v>35</v>
      </c>
      <c r="V15" s="36" t="s">
        <v>35</v>
      </c>
      <c r="W15" s="36">
        <v>58.571370629672685</v>
      </c>
      <c r="X15" s="36" t="s">
        <v>35</v>
      </c>
      <c r="Y15" s="73">
        <v>54.557351408196539</v>
      </c>
      <c r="Z15" s="36" t="s">
        <v>35</v>
      </c>
      <c r="AA15" s="36">
        <v>67.616828329461299</v>
      </c>
      <c r="AB15" s="36" t="s">
        <v>35</v>
      </c>
      <c r="AC15" s="36">
        <v>80.624158545946713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37.465341646673778</v>
      </c>
      <c r="AN15" s="36">
        <v>89.534883720930239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13</v>
      </c>
      <c r="H16" s="42">
        <v>13</v>
      </c>
      <c r="I16" s="42">
        <v>13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 t="s">
        <v>35</v>
      </c>
      <c r="T16" s="42" t="s">
        <v>35</v>
      </c>
      <c r="U16" s="42" t="s">
        <v>35</v>
      </c>
      <c r="V16" s="42" t="s">
        <v>35</v>
      </c>
      <c r="W16" s="42">
        <v>11.5</v>
      </c>
      <c r="X16" s="42" t="s">
        <v>35</v>
      </c>
      <c r="Y16" s="74">
        <v>11.5</v>
      </c>
      <c r="Z16" s="42" t="s">
        <v>35</v>
      </c>
      <c r="AA16" s="42" t="s">
        <v>69</v>
      </c>
      <c r="AB16" s="42" t="s">
        <v>35</v>
      </c>
      <c r="AC16" s="42">
        <v>11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</v>
      </c>
      <c r="AN16" s="42">
        <v>10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0</v>
      </c>
      <c r="G41" s="48">
        <f t="shared" si="3"/>
        <v>9453.2950000000019</v>
      </c>
      <c r="H41" s="48">
        <f t="shared" si="3"/>
        <v>2432.6000000000004</v>
      </c>
      <c r="I41" s="48">
        <f t="shared" si="3"/>
        <v>666.77</v>
      </c>
      <c r="J41" s="48">
        <f t="shared" si="3"/>
        <v>10.96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0</v>
      </c>
      <c r="V41" s="48">
        <f t="shared" si="3"/>
        <v>0</v>
      </c>
      <c r="W41" s="48">
        <f t="shared" si="3"/>
        <v>90.24</v>
      </c>
      <c r="X41" s="48">
        <f t="shared" si="3"/>
        <v>0</v>
      </c>
      <c r="Y41" s="48">
        <f t="shared" si="3"/>
        <v>1483.7649999999999</v>
      </c>
      <c r="Z41" s="48">
        <f t="shared" si="3"/>
        <v>579.58499999999992</v>
      </c>
      <c r="AA41" s="48">
        <f t="shared" si="3"/>
        <v>263.05328073437965</v>
      </c>
      <c r="AB41" s="48">
        <f t="shared" si="3"/>
        <v>0</v>
      </c>
      <c r="AC41" s="48">
        <f t="shared" si="3"/>
        <v>581.12500000000011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860.96000000000015</v>
      </c>
      <c r="AN41" s="48">
        <f t="shared" si="3"/>
        <v>207.44499999999999</v>
      </c>
      <c r="AO41" s="48">
        <f>SUM(AO12,AO18,AO24:AO37)</f>
        <v>13399.208280734381</v>
      </c>
      <c r="AP41" s="48">
        <f>SUM(AP12,AP18,AP24:AP37)</f>
        <v>3230.5900000000006</v>
      </c>
      <c r="AQ41" s="48">
        <f t="shared" si="2"/>
        <v>16629.798280734383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18.5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2021-06-14T17:25:43Z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