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U38" i="5" l="1"/>
  <c r="V38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5" i="5" l="1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<sst xmlns="http://schemas.openxmlformats.org/spreadsheetml/2006/main" count="368" uniqueCount="68">
  <si>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</si>
  <si>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</si>
  <si>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</si>
  <si>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</si>
  <si>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</si>
  <si>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</si>
  <si>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</si>
  <si>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</si>
  <si>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</si>
  <si>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</si>
  <si>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</si>
  <si>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</si>
  <si>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</si>
  <si>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</si>
  <si>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</si>
  <si>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</si>
  <si>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</si>
  <si>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</si>
  <si>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</si>
  <si>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</si>
  <si>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</si>
  <si>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</si>
  <si>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</si>
  <si>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</si>
  <si>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</si>
  <si>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</si>
  <si>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</si>
  <si>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</si>
  <si>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</si>
  <si>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</si>
  <si>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</si>
  <si>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</si>
  <si>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</si>
  <si>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</si>
  <si>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</si>
  <si>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</si>
  <si>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</si>
  <si>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</si>
  <si>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</si>
  <si>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</si>
  <si>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</si>
  <si>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</si>
  <si>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</si>
  <si>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</si>
  <si>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</si>
  <si>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</si>
  <si>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</si>
  <si>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</si>
  <si>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</si>
  <si>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</si>
  <si>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</si>
  <si>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</si>
  <si>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</si>
  <si>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</si>
  <si>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</si>
  <si>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</si>
  <si>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</si>
  <si>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</si>
  <si>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</si>
  <si>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</si>
  <si>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</si>
  <si>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GCQ/jsr/due</t>
  </si>
  <si>
    <t>S/M</t>
  </si>
  <si>
    <t>R.M.N°448-2016-PRODUCE</t>
  </si>
  <si>
    <t xml:space="preserve">        Fecha  : 13/01/2017</t>
  </si>
  <si>
    <t>Callao, 14 de enero del 2017</t>
  </si>
  <si>
    <t>12.5 y 9.5</t>
  </si>
  <si>
    <t>13.0 y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</si>
</sst>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27" fillId="0" borderId="1" xfId="0" quotePrefix="1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D31" sqref="AD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7.425781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7" t="s">
        <v>38</v>
      </c>
      <c r="AB10" s="114"/>
      <c r="AC10" s="117" t="s">
        <v>13</v>
      </c>
      <c r="AD10" s="114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723</v>
      </c>
      <c r="G12" s="52">
        <v>0</v>
      </c>
      <c r="H12" s="52">
        <v>0</v>
      </c>
      <c r="I12" s="52">
        <v>3847</v>
      </c>
      <c r="J12" s="52">
        <v>299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3403.9780000000001</v>
      </c>
      <c r="R12" s="52">
        <v>0</v>
      </c>
      <c r="S12" s="52">
        <v>2225</v>
      </c>
      <c r="T12" s="52">
        <v>50</v>
      </c>
      <c r="U12" s="52">
        <v>1680</v>
      </c>
      <c r="V12" s="52">
        <v>255</v>
      </c>
      <c r="W12" s="52">
        <v>2165</v>
      </c>
      <c r="X12" s="52">
        <v>0</v>
      </c>
      <c r="Y12" s="52">
        <v>1255.2828878106604</v>
      </c>
      <c r="Z12" s="52">
        <v>0</v>
      </c>
      <c r="AA12" s="52">
        <v>58.846000000000004</v>
      </c>
      <c r="AB12" s="52">
        <v>0</v>
      </c>
      <c r="AC12" s="52">
        <v>6238.1440000000002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20873.25088781066</v>
      </c>
      <c r="AP12" s="53">
        <f>SUMIF($C$11:$AN$11,"I.Mad",C12:AN12)</f>
        <v>1327</v>
      </c>
      <c r="AQ12" s="53">
        <f>SUM(AO12:AP12)</f>
        <v>22200.25088781066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9</v>
      </c>
      <c r="G13" s="54" t="s">
        <v>20</v>
      </c>
      <c r="H13" s="54" t="s">
        <v>20</v>
      </c>
      <c r="I13" s="54">
        <v>26</v>
      </c>
      <c r="J13" s="54">
        <v>5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33</v>
      </c>
      <c r="R13" s="54" t="s">
        <v>20</v>
      </c>
      <c r="S13" s="54">
        <v>15</v>
      </c>
      <c r="T13" s="54">
        <v>1</v>
      </c>
      <c r="U13" s="54">
        <v>13</v>
      </c>
      <c r="V13" s="54">
        <v>7</v>
      </c>
      <c r="W13" s="54">
        <v>17</v>
      </c>
      <c r="X13" s="54" t="s">
        <v>20</v>
      </c>
      <c r="Y13" s="54">
        <v>14</v>
      </c>
      <c r="Z13" s="54" t="s">
        <v>20</v>
      </c>
      <c r="AA13" s="54">
        <v>1</v>
      </c>
      <c r="AB13" s="54" t="s">
        <v>20</v>
      </c>
      <c r="AC13" s="54">
        <v>42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161</v>
      </c>
      <c r="AP13" s="53">
        <f>SUMIF($C$11:$AN$11,"I.Mad",C13:AN13)</f>
        <v>22</v>
      </c>
      <c r="AQ13" s="53">
        <f>SUM(AO13:AP13)</f>
        <v>183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62</v>
      </c>
      <c r="G14" s="54" t="s">
        <v>20</v>
      </c>
      <c r="H14" s="54" t="s">
        <v>20</v>
      </c>
      <c r="I14" s="54">
        <v>3</v>
      </c>
      <c r="J14" s="54">
        <v>2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10</v>
      </c>
      <c r="R14" s="54" t="s">
        <v>20</v>
      </c>
      <c r="S14" s="54">
        <v>7</v>
      </c>
      <c r="T14" s="54">
        <v>1</v>
      </c>
      <c r="U14" s="54">
        <v>3</v>
      </c>
      <c r="V14" s="54">
        <v>3</v>
      </c>
      <c r="W14" s="54">
        <v>7</v>
      </c>
      <c r="X14" s="54" t="s">
        <v>20</v>
      </c>
      <c r="Y14" s="54">
        <v>3</v>
      </c>
      <c r="Z14" s="54" t="s">
        <v>20</v>
      </c>
      <c r="AA14" s="54">
        <v>1</v>
      </c>
      <c r="AB14" s="54" t="s">
        <v>20</v>
      </c>
      <c r="AC14" s="54">
        <v>13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47</v>
      </c>
      <c r="AP14" s="53">
        <f>SUMIF($C$11:$AN$11,"I.Mad",C14:AN14)</f>
        <v>6</v>
      </c>
      <c r="AQ14" s="53">
        <f>SUM(AO14:AP14)</f>
        <v>53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 t="s">
        <v>20</v>
      </c>
      <c r="H15" s="54" t="s">
        <v>20</v>
      </c>
      <c r="I15" s="54">
        <v>7.210728000082975</v>
      </c>
      <c r="J15" s="54">
        <v>32.12770728551456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29.730502061451848</v>
      </c>
      <c r="R15" s="54" t="s">
        <v>20</v>
      </c>
      <c r="S15" s="54">
        <v>7.2422535081982593</v>
      </c>
      <c r="T15" s="54">
        <v>7.5829383886255934</v>
      </c>
      <c r="U15" s="54">
        <v>17.723426013885799</v>
      </c>
      <c r="V15" s="54">
        <v>6.9341257216256276</v>
      </c>
      <c r="W15" s="54">
        <v>8.5697344020921964</v>
      </c>
      <c r="X15" s="54" t="s">
        <v>20</v>
      </c>
      <c r="Y15" s="54">
        <v>2.5605006422458834</v>
      </c>
      <c r="Z15" s="54" t="s">
        <v>20</v>
      </c>
      <c r="AA15" s="54">
        <v>46.511627906976749</v>
      </c>
      <c r="AB15" s="54" t="s">
        <v>20</v>
      </c>
      <c r="AC15" s="54">
        <v>60.060169746647013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 t="s">
        <v>20</v>
      </c>
      <c r="H16" s="59" t="s">
        <v>20</v>
      </c>
      <c r="I16" s="59">
        <v>12.5</v>
      </c>
      <c r="J16" s="59">
        <v>12.5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</v>
      </c>
      <c r="R16" s="59" t="s">
        <v>20</v>
      </c>
      <c r="S16" s="59">
        <v>13.5</v>
      </c>
      <c r="T16" s="59">
        <v>13.5</v>
      </c>
      <c r="U16" s="59">
        <v>12.5</v>
      </c>
      <c r="V16" s="59">
        <v>12.5</v>
      </c>
      <c r="W16" s="112">
        <v>12.5</v>
      </c>
      <c r="X16" s="59" t="s">
        <v>20</v>
      </c>
      <c r="Y16" s="59">
        <v>13.5</v>
      </c>
      <c r="Z16" s="59" t="s">
        <v>20</v>
      </c>
      <c r="AA16" s="112" t="s">
        <v>67</v>
      </c>
      <c r="AB16" s="59" t="s">
        <v>20</v>
      </c>
      <c r="AC16" s="112" t="s">
        <v>66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72"/>
      <c r="Z24" s="72"/>
      <c r="AA24" s="56"/>
      <c r="AB24" s="56"/>
      <c r="AC24" s="56">
        <v>1.44</v>
      </c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1.44</v>
      </c>
      <c r="AP24" s="53">
        <f>SUMIF($C$11:$AN$11,"I.Mad",C24:AN24)</f>
        <v>0</v>
      </c>
      <c r="AQ24" s="56">
        <f t="shared" ref="AQ24:AQ37" si="0">SUM(AO24:AP24)</f>
        <v>1.44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>
        <v>1.0223642172523961</v>
      </c>
      <c r="R25" s="72"/>
      <c r="S25" s="72"/>
      <c r="T25" s="72"/>
      <c r="U25" s="72"/>
      <c r="V25" s="72"/>
      <c r="W25" s="72"/>
      <c r="X25" s="72"/>
      <c r="Y25" s="56">
        <v>0.82711218933960196</v>
      </c>
      <c r="Z25" s="56"/>
      <c r="AA25" s="56"/>
      <c r="AB25" s="72"/>
      <c r="AC25" s="56">
        <v>2.1629999999999998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4.0124764065919978</v>
      </c>
      <c r="AP25" s="53">
        <f t="shared" ref="AP25:AP37" si="2">SUMIF($C$11:$AN$11,"I.Mad",C25:AN25)</f>
        <v>0</v>
      </c>
      <c r="AQ25" s="56">
        <f>SUM(AO25:AP25)</f>
        <v>4.0124764065919978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723</v>
      </c>
      <c r="G38" s="56">
        <f t="shared" si="3"/>
        <v>0</v>
      </c>
      <c r="H38" s="56">
        <f t="shared" si="3"/>
        <v>0</v>
      </c>
      <c r="I38" s="56">
        <f t="shared" si="3"/>
        <v>3847</v>
      </c>
      <c r="J38" s="56">
        <f t="shared" si="3"/>
        <v>299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3405.0003642172524</v>
      </c>
      <c r="R38" s="56">
        <f t="shared" si="3"/>
        <v>0</v>
      </c>
      <c r="S38" s="56">
        <f t="shared" si="3"/>
        <v>2225</v>
      </c>
      <c r="T38" s="56">
        <f t="shared" si="3"/>
        <v>50</v>
      </c>
      <c r="U38" s="56">
        <f t="shared" si="3"/>
        <v>1680</v>
      </c>
      <c r="V38" s="56">
        <f t="shared" si="3"/>
        <v>255</v>
      </c>
      <c r="W38" s="56">
        <f t="shared" si="3"/>
        <v>2165</v>
      </c>
      <c r="X38" s="56">
        <f t="shared" si="3"/>
        <v>0</v>
      </c>
      <c r="Y38" s="56">
        <f t="shared" si="3"/>
        <v>1256.1100000000001</v>
      </c>
      <c r="Z38" s="56">
        <f t="shared" si="3"/>
        <v>0</v>
      </c>
      <c r="AA38" s="56">
        <f t="shared" si="3"/>
        <v>58.846000000000004</v>
      </c>
      <c r="AB38" s="56">
        <f t="shared" si="3"/>
        <v>0</v>
      </c>
      <c r="AC38" s="56">
        <f t="shared" si="3"/>
        <v>6241.7469999999994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20878.70336421725</v>
      </c>
      <c r="AP38" s="56">
        <f>SUM(AP12,AP18,AP24:AP37)</f>
        <v>1327</v>
      </c>
      <c r="AQ38" s="56">
        <f>SUM(AO38:AP38)</f>
        <v>22205.70336421725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17.899999999999999</v>
      </c>
      <c r="H39" s="58"/>
      <c r="I39" s="91">
        <v>21.9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61</v>
      </c>
      <c r="C44" s="73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0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2017-01-14T19:35:04Z</dcterms:modified>
</cp:coreProperties>
</file>