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9CA590AB-EFC4-42E2-9DB6-5FC33920CA37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<sst xmlns="http://schemas.openxmlformats.org/spreadsheetml/2006/main" count="352" uniqueCount="69">
  <si>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</si>
  <si>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</si>
  <si>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</si>
  <si>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</si>
  <si>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</si>
  <si>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</si>
  <si>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</si>
  <si>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</si>
  <si>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</si>
  <si>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</si>
  <si>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</si>
  <si>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</si>
  <si>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</si>
  <si>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</si>
  <si>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</si>
  <si>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</si>
  <si>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</si>
  <si>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</si>
  <si>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</si>
  <si>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</si>
  <si>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</si>
  <si>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</si>
  <si>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</si>
  <si>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</si>
  <si>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</si>
  <si>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</si>
  <si>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</si>
  <si>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</si>
  <si>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</si>
  <si>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</si>
  <si>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</si>
  <si>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</si>
  <si>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</si>
  <si>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</si>
  <si>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</si>
  <si>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</si>
  <si>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</si>
  <si>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</si>
  <si>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</si>
  <si>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</si>
  <si>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</si>
  <si>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</si>
  <si>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</si>
  <si>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</si>
  <si>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</si>
  <si>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</si>
  <si>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</si>
  <si>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</si>
  <si>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</si>
  <si>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</si>
  <si>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</si>
  <si>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</si>
  <si>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</si>
  <si>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</si>
  <si>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</si>
  <si>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</si>
  <si>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</si>
  <si>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</si>
  <si>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</si>
  <si>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</si>
  <si>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</si>
  <si>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</si>
  <si>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</si>
  <si>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</si>
  <si>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</si>
  <si>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>SM</t>
  </si>
  <si>
    <t xml:space="preserve">           Atención: Sra. Sandra Belaunde Arnillas</t>
  </si>
  <si>
    <t xml:space="preserve">        Fecha  : 12/12/2022</t>
  </si>
  <si>
    <t>Callao, 13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</si>
</sst>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5" fillId="0" borderId="0" xfId="0" applyFont="1"/>
    <xf numFmtId="0" fontId="6" fillId="0" borderId="0" xfId="8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/>
    <xf numFmtId="168" fontId="2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16" fillId="0" borderId="0" xfId="0" applyFont="1"/>
    <xf numFmtId="1" fontId="24" fillId="0" borderId="0" xfId="0" applyNumberFormat="1" applyFont="1" applyProtection="1">
      <protection locked="0"/>
    </xf>
    <xf numFmtId="1" fontId="20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1" fontId="24" fillId="0" borderId="0" xfId="0" applyNumberFormat="1" applyFont="1" applyAlignment="1" applyProtection="1">
      <alignment horizontal="right"/>
      <protection locked="0"/>
    </xf>
    <xf numFmtId="168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D1" zoomScale="23" zoomScaleNormal="23" workbookViewId="0">
      <selection activeCell="AZ14" sqref="AZ14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310.14999999999998</v>
      </c>
      <c r="F12" s="25">
        <v>2257.3649999999998</v>
      </c>
      <c r="G12" s="25">
        <v>10189.904999999999</v>
      </c>
      <c r="H12" s="25">
        <v>8158.7150000000011</v>
      </c>
      <c r="I12" s="25">
        <v>15498.55</v>
      </c>
      <c r="J12" s="25">
        <v>2894.91</v>
      </c>
      <c r="K12" s="25">
        <v>1178.17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2515</v>
      </c>
      <c r="R12" s="25">
        <v>0</v>
      </c>
      <c r="S12" s="25">
        <v>733.88499999999999</v>
      </c>
      <c r="T12" s="25">
        <v>14.715</v>
      </c>
      <c r="U12" s="25">
        <v>75</v>
      </c>
      <c r="V12" s="25">
        <v>421.21600000000001</v>
      </c>
      <c r="W12" s="25">
        <v>508.23</v>
      </c>
      <c r="X12" s="25">
        <v>0</v>
      </c>
      <c r="Y12" s="25">
        <v>1830.6499999999999</v>
      </c>
      <c r="Z12" s="25">
        <v>0</v>
      </c>
      <c r="AA12" s="25">
        <v>3912.6231595158324</v>
      </c>
      <c r="AB12" s="25">
        <v>784.93258446953223</v>
      </c>
      <c r="AC12" s="25">
        <v>1826.7335997024445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38578.896759218267</v>
      </c>
      <c r="AP12" s="25">
        <f>SUMIF($C$11:$AN$11,"I.Mad",C12:AN12)</f>
        <v>14531.853584469534</v>
      </c>
      <c r="AQ12" s="25">
        <f>SUM(AO12:AP12)</f>
        <v>53110.750343687803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>
        <v>1</v>
      </c>
      <c r="F13" s="25">
        <v>52</v>
      </c>
      <c r="G13" s="25">
        <v>51</v>
      </c>
      <c r="H13" s="25">
        <v>119</v>
      </c>
      <c r="I13" s="25">
        <v>59</v>
      </c>
      <c r="J13" s="25">
        <v>92</v>
      </c>
      <c r="K13" s="25">
        <v>6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>
        <v>6</v>
      </c>
      <c r="R13" s="25" t="s">
        <v>33</v>
      </c>
      <c r="S13" s="25">
        <v>7</v>
      </c>
      <c r="T13" s="25">
        <v>1</v>
      </c>
      <c r="U13" s="25">
        <v>1</v>
      </c>
      <c r="V13" s="25">
        <v>16</v>
      </c>
      <c r="W13" s="25">
        <v>5</v>
      </c>
      <c r="X13" s="25" t="s">
        <v>33</v>
      </c>
      <c r="Y13" s="25">
        <v>16</v>
      </c>
      <c r="Z13" s="25" t="s">
        <v>33</v>
      </c>
      <c r="AA13" s="25">
        <v>25</v>
      </c>
      <c r="AB13" s="25">
        <v>10</v>
      </c>
      <c r="AC13" s="25">
        <v>16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193</v>
      </c>
      <c r="AP13" s="25">
        <f>SUMIF($C$11:$AN$11,"I.Mad",C13:AN13)</f>
        <v>290</v>
      </c>
      <c r="AQ13" s="25">
        <f>SUM(AO13:AP13)</f>
        <v>483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65</v>
      </c>
      <c r="F14" s="25">
        <v>7</v>
      </c>
      <c r="G14" s="25">
        <v>6</v>
      </c>
      <c r="H14" s="25">
        <v>4</v>
      </c>
      <c r="I14" s="25">
        <v>11</v>
      </c>
      <c r="J14" s="25">
        <v>19</v>
      </c>
      <c r="K14" s="25" t="s">
        <v>65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>
        <v>4</v>
      </c>
      <c r="R14" s="25" t="s">
        <v>33</v>
      </c>
      <c r="S14" s="25">
        <v>5</v>
      </c>
      <c r="T14" s="25">
        <v>1</v>
      </c>
      <c r="U14" s="25">
        <v>1</v>
      </c>
      <c r="V14" s="25">
        <v>6</v>
      </c>
      <c r="W14" s="25">
        <v>4</v>
      </c>
      <c r="X14" s="25" t="s">
        <v>33</v>
      </c>
      <c r="Y14" s="25">
        <v>6</v>
      </c>
      <c r="Z14" s="25" t="s">
        <v>33</v>
      </c>
      <c r="AA14" s="25">
        <v>6</v>
      </c>
      <c r="AB14" s="25">
        <v>3</v>
      </c>
      <c r="AC14" s="25">
        <v>5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48</v>
      </c>
      <c r="AP14" s="25">
        <f>SUMIF($C$11:$AN$11,"I.Mad",C14:AN14)</f>
        <v>40</v>
      </c>
      <c r="AQ14" s="25">
        <f>SUM(AO14:AP14)</f>
        <v>88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>
        <v>4.1729060200272787</v>
      </c>
      <c r="G15" s="25">
        <v>59.346979552878871</v>
      </c>
      <c r="H15" s="25">
        <v>38.943869108785556</v>
      </c>
      <c r="I15" s="25">
        <v>58.355654179360222</v>
      </c>
      <c r="J15" s="25">
        <v>11.540506007988309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>
        <v>9.36985635383129</v>
      </c>
      <c r="R15" s="25" t="s">
        <v>33</v>
      </c>
      <c r="S15" s="25">
        <v>46.844480595637059</v>
      </c>
      <c r="T15" s="25">
        <v>2.7322404371584699</v>
      </c>
      <c r="U15" s="25">
        <v>8.1218274111675122</v>
      </c>
      <c r="V15" s="25">
        <v>8.9485759005962215</v>
      </c>
      <c r="W15" s="25">
        <v>24.009816862206375</v>
      </c>
      <c r="X15" s="25" t="s">
        <v>33</v>
      </c>
      <c r="Y15" s="25">
        <v>34.280285973002464</v>
      </c>
      <c r="Z15" s="25" t="s">
        <v>33</v>
      </c>
      <c r="AA15" s="25">
        <v>25.440527917261285</v>
      </c>
      <c r="AB15" s="25">
        <v>54.375863371502831</v>
      </c>
      <c r="AC15" s="25">
        <v>21.838446419291998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>
        <v>13</v>
      </c>
      <c r="G16" s="30">
        <v>11.5</v>
      </c>
      <c r="H16" s="30">
        <v>12</v>
      </c>
      <c r="I16" s="30">
        <v>12</v>
      </c>
      <c r="J16" s="30">
        <v>13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>
        <v>12.5</v>
      </c>
      <c r="R16" s="30" t="s">
        <v>33</v>
      </c>
      <c r="S16" s="30">
        <v>11.5</v>
      </c>
      <c r="T16" s="30">
        <v>13.5</v>
      </c>
      <c r="U16" s="30">
        <v>12.5</v>
      </c>
      <c r="V16" s="30">
        <v>12.5</v>
      </c>
      <c r="W16" s="30">
        <v>12</v>
      </c>
      <c r="X16" s="30" t="s">
        <v>33</v>
      </c>
      <c r="Y16" s="30">
        <v>12</v>
      </c>
      <c r="Z16" s="30" t="s">
        <v>33</v>
      </c>
      <c r="AA16" s="30">
        <v>12</v>
      </c>
      <c r="AB16" s="30">
        <v>11.5</v>
      </c>
      <c r="AC16" s="30">
        <v>13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2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2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/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2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2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2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2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2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2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6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2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6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2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2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2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2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2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>
        <v>8.6</v>
      </c>
      <c r="Z30" s="25"/>
      <c r="AA30" s="25">
        <v>78.368830050251205</v>
      </c>
      <c r="AB30" s="36">
        <v>6.4247175632026829</v>
      </c>
      <c r="AC30" s="36">
        <v>1.9914002975553475</v>
      </c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88.960230347806544</v>
      </c>
      <c r="AP30" s="25">
        <f t="shared" si="1"/>
        <v>6.4247175632026829</v>
      </c>
      <c r="AQ30" s="36">
        <f t="shared" si="2"/>
        <v>95.38494791100922</v>
      </c>
      <c r="AT30" s="28"/>
      <c r="AU30" s="28"/>
      <c r="AV30" s="28"/>
    </row>
    <row r="31" spans="2:48" ht="50.25" customHeight="1" x14ac:dyDescent="0.55000000000000004"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5">
        <v>1.6859249496774076</v>
      </c>
      <c r="AB31" s="39">
        <v>0.39269796726504752</v>
      </c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1.6859249496774076</v>
      </c>
      <c r="AP31" s="25">
        <f t="shared" si="1"/>
        <v>0.39269796726504752</v>
      </c>
      <c r="AQ31" s="36">
        <f t="shared" si="2"/>
        <v>2.078622916942455</v>
      </c>
      <c r="AT31" s="28"/>
      <c r="AU31" s="28"/>
      <c r="AV31" s="28"/>
    </row>
    <row r="32" spans="2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63" customHeight="1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>
        <v>7.7070854842395784</v>
      </c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7.7070854842395784</v>
      </c>
      <c r="AP39" s="25">
        <f t="shared" si="1"/>
        <v>0</v>
      </c>
      <c r="AQ39" s="36">
        <f t="shared" si="2"/>
        <v>7.7070854842395784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N41" si="3">+SUM(C24:C40,C18,C12)</f>
        <v>0</v>
      </c>
      <c r="D41" s="36">
        <f t="shared" si="3"/>
        <v>0</v>
      </c>
      <c r="E41" s="36">
        <f t="shared" si="3"/>
        <v>310.14999999999998</v>
      </c>
      <c r="F41" s="36">
        <f t="shared" si="3"/>
        <v>2257.3649999999998</v>
      </c>
      <c r="G41" s="36">
        <f t="shared" si="3"/>
        <v>10189.904999999999</v>
      </c>
      <c r="H41" s="36">
        <f t="shared" si="3"/>
        <v>8158.7150000000011</v>
      </c>
      <c r="I41" s="36">
        <f t="shared" si="3"/>
        <v>15498.55</v>
      </c>
      <c r="J41" s="36">
        <f t="shared" si="3"/>
        <v>2894.91</v>
      </c>
      <c r="K41" s="36">
        <f t="shared" si="3"/>
        <v>1178.17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2515</v>
      </c>
      <c r="R41" s="36">
        <f t="shared" si="3"/>
        <v>0</v>
      </c>
      <c r="S41" s="36">
        <f t="shared" si="3"/>
        <v>733.88499999999999</v>
      </c>
      <c r="T41" s="36">
        <f t="shared" si="3"/>
        <v>14.715</v>
      </c>
      <c r="U41" s="36">
        <f t="shared" si="3"/>
        <v>75</v>
      </c>
      <c r="V41" s="36">
        <f t="shared" si="3"/>
        <v>421.21600000000001</v>
      </c>
      <c r="W41" s="36">
        <f t="shared" si="3"/>
        <v>508.23</v>
      </c>
      <c r="X41" s="36">
        <f t="shared" si="3"/>
        <v>0</v>
      </c>
      <c r="Y41" s="36">
        <f t="shared" si="3"/>
        <v>1839.2499999999998</v>
      </c>
      <c r="Z41" s="36">
        <f t="shared" si="3"/>
        <v>0</v>
      </c>
      <c r="AA41" s="36">
        <f t="shared" si="3"/>
        <v>4000.3850000000007</v>
      </c>
      <c r="AB41" s="36">
        <f t="shared" si="3"/>
        <v>791.75</v>
      </c>
      <c r="AC41" s="36">
        <f t="shared" si="3"/>
        <v>1828.7249999999999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 t="shared" si="3"/>
        <v>0</v>
      </c>
      <c r="AO41" s="36">
        <f>SUM(AO12,AO18,AO24:AO37)</f>
        <v>38669.542914515754</v>
      </c>
      <c r="AP41" s="36">
        <f>SUM(AP12,AP18,AP24:AP37)</f>
        <v>14538.671000000002</v>
      </c>
      <c r="AQ41" s="36">
        <f t="shared" si="2"/>
        <v>53208.213914515756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17.5</v>
      </c>
      <c r="H42" s="30"/>
      <c r="I42" s="30">
        <v>19.2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68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2022-12-14T18:20:16Z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