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Y12" i="5" l="1"/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<sst xmlns="http://schemas.openxmlformats.org/spreadsheetml/2006/main" count="368" uniqueCount="66">
  <si>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</si>
  <si>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</si>
  <si>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</si>
  <si>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</si>
  <si>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</si>
  <si>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</si>
  <si>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</si>
  <si>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</si>
  <si>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</si>
  <si>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</si>
  <si>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</si>
  <si>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</si>
  <si>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</si>
  <si>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</si>
  <si>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</si>
  <si>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</si>
  <si>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</si>
  <si>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</si>
  <si>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</si>
  <si>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</si>
  <si>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</si>
  <si>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</si>
  <si>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</si>
  <si>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</si>
  <si>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</si>
  <si>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</si>
  <si>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</si>
  <si>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</si>
  <si>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</si>
  <si>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</si>
  <si>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</si>
  <si>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</si>
  <si>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</si>
  <si>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</si>
  <si>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</si>
  <si>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</si>
  <si>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</si>
  <si>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</si>
  <si>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</si>
  <si>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</si>
  <si>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</si>
  <si>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</si>
  <si>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</si>
  <si>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</si>
  <si>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</si>
  <si>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</si>
  <si>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</si>
  <si>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</si>
  <si>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</si>
  <si>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</si>
  <si>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</si>
  <si>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</si>
  <si>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</si>
  <si>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</si>
  <si>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</si>
  <si>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</si>
  <si>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</si>
  <si>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</si>
  <si>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</si>
  <si>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</si>
  <si>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</si>
  <si>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</si>
  <si>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R.M.N°427-2015-PRODUCE,R.M.N°242-2016-PRODUCE,R.M.N°440-2016-PRODUCE, R.M.N° 469-2016</t>
  </si>
  <si>
    <t>Callao, 13 de diciembre del 2016</t>
  </si>
  <si>
    <t xml:space="preserve">        Fecha  : 12/12/2016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</si>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</sst>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8" zoomScale="24" zoomScaleNormal="24" workbookViewId="0">
      <selection activeCell="Q30" sqref="Q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5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3" t="s">
        <v>56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37</v>
      </c>
      <c r="AN6" s="124"/>
      <c r="AO6" s="124"/>
      <c r="AP6" s="124"/>
      <c r="AQ6" s="124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5"/>
      <c r="AP7" s="125"/>
      <c r="AQ7" s="125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20" t="s">
        <v>4</v>
      </c>
      <c r="D10" s="117"/>
      <c r="E10" s="120" t="s">
        <v>5</v>
      </c>
      <c r="F10" s="117"/>
      <c r="G10" s="118" t="s">
        <v>6</v>
      </c>
      <c r="H10" s="119"/>
      <c r="I10" s="122" t="s">
        <v>45</v>
      </c>
      <c r="J10" s="122"/>
      <c r="K10" s="122" t="s">
        <v>7</v>
      </c>
      <c r="L10" s="122"/>
      <c r="M10" s="120" t="s">
        <v>8</v>
      </c>
      <c r="N10" s="121"/>
      <c r="O10" s="120" t="s">
        <v>9</v>
      </c>
      <c r="P10" s="121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53</v>
      </c>
      <c r="X10" s="119"/>
      <c r="Y10" s="120" t="s">
        <v>47</v>
      </c>
      <c r="Z10" s="117"/>
      <c r="AA10" s="118" t="s">
        <v>38</v>
      </c>
      <c r="AB10" s="119"/>
      <c r="AC10" s="118" t="s">
        <v>13</v>
      </c>
      <c r="AD10" s="119"/>
      <c r="AE10" s="116" t="s">
        <v>57</v>
      </c>
      <c r="AF10" s="117"/>
      <c r="AG10" s="116" t="s">
        <v>48</v>
      </c>
      <c r="AH10" s="117"/>
      <c r="AI10" s="116" t="s">
        <v>49</v>
      </c>
      <c r="AJ10" s="117"/>
      <c r="AK10" s="116" t="s">
        <v>50</v>
      </c>
      <c r="AL10" s="117"/>
      <c r="AM10" s="116" t="s">
        <v>51</v>
      </c>
      <c r="AN10" s="117"/>
      <c r="AO10" s="126" t="s">
        <v>14</v>
      </c>
      <c r="AP10" s="127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690</v>
      </c>
      <c r="D12" s="53">
        <v>490</v>
      </c>
      <c r="E12" s="53">
        <v>1622</v>
      </c>
      <c r="F12" s="53">
        <v>883.00000000000023</v>
      </c>
      <c r="G12" s="53">
        <v>7340.2399999999989</v>
      </c>
      <c r="H12" s="53">
        <v>3592.8199999999993</v>
      </c>
      <c r="I12" s="53">
        <v>13110</v>
      </c>
      <c r="J12" s="53">
        <v>1850</v>
      </c>
      <c r="K12" s="53">
        <v>906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40</v>
      </c>
      <c r="R12" s="53">
        <v>20</v>
      </c>
      <c r="S12" s="53">
        <v>0</v>
      </c>
      <c r="T12" s="53">
        <v>0</v>
      </c>
      <c r="U12" s="53">
        <v>465</v>
      </c>
      <c r="V12" s="53">
        <v>0</v>
      </c>
      <c r="W12" s="53">
        <v>0</v>
      </c>
      <c r="X12" s="53">
        <v>0</v>
      </c>
      <c r="Y12" s="53">
        <f>11.325+10.31+5.66+3.24</f>
        <v>30.534999999999997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24203.774999999998</v>
      </c>
      <c r="AP12" s="54">
        <f>SUMIF($C$11:$AN$11,"I.Mad",C12:AN12)</f>
        <v>6835.82</v>
      </c>
      <c r="AQ12" s="54">
        <f>SUM(AO12:AP12)</f>
        <v>31039.594999999998</v>
      </c>
      <c r="AS12" s="27"/>
      <c r="AT12" s="62"/>
    </row>
    <row r="13" spans="2:48" ht="50.25" customHeight="1" x14ac:dyDescent="0.55000000000000004">
      <c r="B13" s="83" t="s">
        <v>19</v>
      </c>
      <c r="C13" s="55">
        <v>6</v>
      </c>
      <c r="D13" s="55">
        <v>7</v>
      </c>
      <c r="E13" s="55">
        <v>7</v>
      </c>
      <c r="F13" s="55">
        <v>18</v>
      </c>
      <c r="G13" s="55">
        <v>45</v>
      </c>
      <c r="H13" s="55">
        <v>87</v>
      </c>
      <c r="I13" s="55">
        <v>47</v>
      </c>
      <c r="J13" s="55">
        <v>55</v>
      </c>
      <c r="K13" s="55">
        <v>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</v>
      </c>
      <c r="R13" s="55">
        <v>1</v>
      </c>
      <c r="S13" s="55" t="s">
        <v>20</v>
      </c>
      <c r="T13" s="55" t="s">
        <v>20</v>
      </c>
      <c r="U13" s="55">
        <v>7</v>
      </c>
      <c r="V13" s="55" t="s">
        <v>20</v>
      </c>
      <c r="W13" s="55" t="s">
        <v>20</v>
      </c>
      <c r="X13" s="55" t="s">
        <v>20</v>
      </c>
      <c r="Y13" s="55">
        <v>4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120</v>
      </c>
      <c r="AP13" s="54">
        <f>SUMIF($C$11:$AN$11,"I.Mad",C13:AN13)</f>
        <v>168</v>
      </c>
      <c r="AQ13" s="54">
        <f>SUM(AO13:AP13)</f>
        <v>288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3</v>
      </c>
      <c r="D14" s="55">
        <v>3</v>
      </c>
      <c r="E14" s="55">
        <v>3</v>
      </c>
      <c r="F14" s="55">
        <v>3</v>
      </c>
      <c r="G14" s="55">
        <v>9</v>
      </c>
      <c r="H14" s="55">
        <v>7</v>
      </c>
      <c r="I14" s="55">
        <v>3</v>
      </c>
      <c r="J14" s="55" t="s">
        <v>65</v>
      </c>
      <c r="K14" s="55">
        <v>3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</v>
      </c>
      <c r="R14" s="55" t="s">
        <v>65</v>
      </c>
      <c r="S14" s="55" t="s">
        <v>20</v>
      </c>
      <c r="T14" s="55" t="s">
        <v>20</v>
      </c>
      <c r="U14" s="55">
        <v>4</v>
      </c>
      <c r="V14" s="55" t="s">
        <v>20</v>
      </c>
      <c r="W14" s="55" t="s">
        <v>20</v>
      </c>
      <c r="X14" s="55" t="s">
        <v>20</v>
      </c>
      <c r="Y14" s="55" t="s">
        <v>65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26</v>
      </c>
      <c r="AP14" s="54">
        <f>SUMIF($C$11:$AN$11,"I.Mad",C14:AN14)</f>
        <v>13</v>
      </c>
      <c r="AQ14" s="54">
        <f>SUM(AO14:AP14)</f>
        <v>39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4.5761223656471772</v>
      </c>
      <c r="D15" s="55">
        <v>4.6860186991097628</v>
      </c>
      <c r="E15" s="55">
        <v>0.8336474217439005</v>
      </c>
      <c r="F15" s="55">
        <v>1.8046948757584551</v>
      </c>
      <c r="G15" s="55">
        <v>4</v>
      </c>
      <c r="H15" s="55">
        <v>1</v>
      </c>
      <c r="I15" s="55">
        <v>15</v>
      </c>
      <c r="J15" s="55" t="s">
        <v>20</v>
      </c>
      <c r="K15" s="55">
        <v>14.69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65</v>
      </c>
      <c r="R15" s="55" t="s">
        <v>20</v>
      </c>
      <c r="S15" s="55" t="s">
        <v>20</v>
      </c>
      <c r="T15" s="55" t="s">
        <v>20</v>
      </c>
      <c r="U15" s="55">
        <v>15.3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13</v>
      </c>
      <c r="D16" s="60">
        <v>13.5</v>
      </c>
      <c r="E16" s="60">
        <v>13.5</v>
      </c>
      <c r="F16" s="60">
        <v>13.5</v>
      </c>
      <c r="G16" s="60">
        <v>13.5</v>
      </c>
      <c r="H16" s="60">
        <v>14</v>
      </c>
      <c r="I16" s="60">
        <v>12</v>
      </c>
      <c r="J16" s="60" t="s">
        <v>20</v>
      </c>
      <c r="K16" s="60">
        <v>12.5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11.5</v>
      </c>
      <c r="R16" s="60" t="s">
        <v>20</v>
      </c>
      <c r="S16" s="60" t="s">
        <v>20</v>
      </c>
      <c r="T16" s="60" t="s">
        <v>20</v>
      </c>
      <c r="U16" s="60">
        <v>12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>
        <v>7.09</v>
      </c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73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7.09</v>
      </c>
      <c r="AP25" s="54">
        <f t="shared" ref="AP25:AP37" si="2">SUMIF($C$11:$AN$11,"I.Mad",C25:AN25)</f>
        <v>0</v>
      </c>
      <c r="AQ25" s="57">
        <f>SUM(AO25:AP25)</f>
        <v>7.09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73">
        <v>30.54</v>
      </c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30.54</v>
      </c>
      <c r="AP31" s="54">
        <f t="shared" si="2"/>
        <v>0</v>
      </c>
      <c r="AQ31" s="57">
        <f t="shared" si="0"/>
        <v>30.54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690</v>
      </c>
      <c r="D38" s="57">
        <f t="shared" si="3"/>
        <v>490</v>
      </c>
      <c r="E38" s="57">
        <f t="shared" si="3"/>
        <v>1622</v>
      </c>
      <c r="F38" s="57">
        <f t="shared" si="3"/>
        <v>883.00000000000023</v>
      </c>
      <c r="G38" s="57">
        <f t="shared" si="3"/>
        <v>7340.2399999999989</v>
      </c>
      <c r="H38" s="57">
        <f t="shared" si="3"/>
        <v>3592.8199999999993</v>
      </c>
      <c r="I38" s="57">
        <f t="shared" si="3"/>
        <v>13147.630000000001</v>
      </c>
      <c r="J38" s="57">
        <f t="shared" si="3"/>
        <v>1850</v>
      </c>
      <c r="K38" s="57">
        <f t="shared" si="3"/>
        <v>906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40</v>
      </c>
      <c r="R38" s="57">
        <f t="shared" si="3"/>
        <v>20</v>
      </c>
      <c r="S38" s="57">
        <f t="shared" si="3"/>
        <v>0</v>
      </c>
      <c r="T38" s="57">
        <f t="shared" si="3"/>
        <v>0</v>
      </c>
      <c r="U38" s="57">
        <f t="shared" si="3"/>
        <v>465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 t="shared" si="3"/>
        <v>30.534999999999997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24241.404999999999</v>
      </c>
      <c r="AP38" s="57">
        <f>SUM(AP12,AP18,AP24:AP37)</f>
        <v>6835.82</v>
      </c>
      <c r="AQ38" s="57">
        <f>SUM(AO38:AP38)</f>
        <v>31077.224999999999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2016-12-13T18:59:48Z</dcterms:modified>
</cp:coreProperties>
</file>