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730" windowHeight="1176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<sst xmlns="http://schemas.openxmlformats.org/spreadsheetml/2006/main" count="359" uniqueCount="65">
  <si>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</si>
  <si>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</si>
  <si>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</si>
  <si>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</si>
  <si>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</si>
  <si>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</si>
  <si>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</si>
  <si>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</si>
  <si>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</si>
  <si>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</si>
  <si>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</si>
  <si>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</si>
  <si>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</si>
  <si>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</si>
  <si>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</si>
  <si>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</si>
  <si>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</si>
  <si>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</si>
  <si>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</si>
  <si>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</si>
  <si>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</si>
  <si>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</si>
  <si>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</si>
  <si>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</si>
  <si>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</si>
  <si>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</si>
  <si>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</si>
  <si>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</si>
  <si>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</si>
  <si>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</si>
  <si>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</si>
  <si>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</si>
  <si>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</si>
  <si>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</si>
  <si>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</si>
  <si>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</si>
  <si>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</si>
  <si>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</si>
  <si>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</si>
  <si>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</si>
  <si>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</si>
  <si>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</si>
  <si>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</si>
  <si>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</si>
  <si>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</si>
  <si>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</si>
  <si>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</si>
  <si>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</si>
  <si>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</si>
  <si>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</si>
  <si>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</si>
  <si>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</si>
  <si>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</si>
  <si>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</si>
  <si>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</si>
  <si>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</si>
  <si>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</si>
  <si>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</si>
  <si>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</si>
  <si>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</si>
  <si>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</si>
  <si>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</si>
  <si>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R.M.N°427-2015-PRODUCE,R.M.N°242-2016-PRODUCE,R.M.N°440-2016-PRODUCE</t>
  </si>
  <si>
    <t xml:space="preserve">        Fecha  : 12/11/2016</t>
  </si>
  <si>
    <t>Callao, 13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</si>
</sst>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5" zoomScaleNormal="25" workbookViewId="0">
      <selection activeCell="AC25" sqref="AC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59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45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53</v>
      </c>
      <c r="X10" s="123"/>
      <c r="Y10" s="114" t="s">
        <v>47</v>
      </c>
      <c r="Z10" s="115"/>
      <c r="AA10" s="122" t="s">
        <v>38</v>
      </c>
      <c r="AB10" s="123"/>
      <c r="AC10" s="122" t="s">
        <v>13</v>
      </c>
      <c r="AD10" s="123"/>
      <c r="AE10" s="121" t="s">
        <v>61</v>
      </c>
      <c r="AF10" s="115"/>
      <c r="AG10" s="121" t="s">
        <v>48</v>
      </c>
      <c r="AH10" s="115"/>
      <c r="AI10" s="121" t="s">
        <v>49</v>
      </c>
      <c r="AJ10" s="115"/>
      <c r="AK10" s="121" t="s">
        <v>50</v>
      </c>
      <c r="AL10" s="115"/>
      <c r="AM10" s="121" t="s">
        <v>51</v>
      </c>
      <c r="AN10" s="115"/>
      <c r="AO10" s="119" t="s">
        <v>14</v>
      </c>
      <c r="AP10" s="120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5827</v>
      </c>
      <c r="H12" s="53">
        <v>3326</v>
      </c>
      <c r="I12" s="53">
        <v>4818</v>
      </c>
      <c r="J12" s="53">
        <v>2745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305</v>
      </c>
      <c r="R12" s="53">
        <v>0</v>
      </c>
      <c r="S12" s="53">
        <v>345</v>
      </c>
      <c r="T12" s="53">
        <v>230</v>
      </c>
      <c r="U12" s="53">
        <v>0</v>
      </c>
      <c r="V12" s="53">
        <v>110</v>
      </c>
      <c r="W12" s="53">
        <v>305</v>
      </c>
      <c r="X12" s="53">
        <v>130</v>
      </c>
      <c r="Y12" s="53">
        <v>406</v>
      </c>
      <c r="Z12" s="53">
        <v>203</v>
      </c>
      <c r="AA12" s="53">
        <v>0</v>
      </c>
      <c r="AB12" s="53">
        <v>0</v>
      </c>
      <c r="AC12" s="53">
        <v>257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12263</v>
      </c>
      <c r="AP12" s="54">
        <f>SUMIF($C$11:$AN$11,"I.Mad",C12:AN12)</f>
        <v>6744</v>
      </c>
      <c r="AQ12" s="54">
        <f>SUM(AO12:AP12)</f>
        <v>19007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40</v>
      </c>
      <c r="H13" s="55">
        <v>56</v>
      </c>
      <c r="I13" s="55">
        <v>27</v>
      </c>
      <c r="J13" s="55">
        <v>44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8</v>
      </c>
      <c r="R13" s="55" t="s">
        <v>20</v>
      </c>
      <c r="S13" s="55">
        <v>8</v>
      </c>
      <c r="T13" s="55">
        <v>6</v>
      </c>
      <c r="U13" s="55" t="s">
        <v>20</v>
      </c>
      <c r="V13" s="55">
        <v>5</v>
      </c>
      <c r="W13" s="55">
        <v>7</v>
      </c>
      <c r="X13" s="55">
        <v>4</v>
      </c>
      <c r="Y13" s="55">
        <v>9</v>
      </c>
      <c r="Z13" s="55">
        <v>5</v>
      </c>
      <c r="AA13" s="55" t="s">
        <v>20</v>
      </c>
      <c r="AB13" s="55" t="s">
        <v>20</v>
      </c>
      <c r="AC13" s="55">
        <v>10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109</v>
      </c>
      <c r="AP13" s="54">
        <f>SUMIF($C$11:$AN$11,"I.Mad",C13:AN13)</f>
        <v>120</v>
      </c>
      <c r="AQ13" s="54">
        <f>SUM(AO13:AP13)</f>
        <v>229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12</v>
      </c>
      <c r="H14" s="55">
        <v>11</v>
      </c>
      <c r="I14" s="55">
        <v>2</v>
      </c>
      <c r="J14" s="55">
        <v>4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3</v>
      </c>
      <c r="R14" s="55" t="s">
        <v>20</v>
      </c>
      <c r="S14" s="55">
        <v>5</v>
      </c>
      <c r="T14" s="55">
        <v>1</v>
      </c>
      <c r="U14" s="55" t="s">
        <v>20</v>
      </c>
      <c r="V14" s="55">
        <v>3</v>
      </c>
      <c r="W14" s="55">
        <v>3</v>
      </c>
      <c r="X14" s="55">
        <v>3</v>
      </c>
      <c r="Y14" s="55">
        <v>4</v>
      </c>
      <c r="Z14" s="55">
        <v>3</v>
      </c>
      <c r="AA14" s="55" t="s">
        <v>20</v>
      </c>
      <c r="AB14" s="55" t="s">
        <v>20</v>
      </c>
      <c r="AC14" s="55">
        <v>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32</v>
      </c>
      <c r="AP14" s="54">
        <f>SUMIF($C$11:$AN$11,"I.Mad",C14:AN14)</f>
        <v>25</v>
      </c>
      <c r="AQ14" s="54">
        <f>SUM(AO14:AP14)</f>
        <v>57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23.125527477592026</v>
      </c>
      <c r="H15" s="55">
        <v>8.017071078310309</v>
      </c>
      <c r="I15" s="55">
        <v>10.47</v>
      </c>
      <c r="J15" s="55">
        <v>9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2</v>
      </c>
      <c r="R15" s="55" t="s">
        <v>20</v>
      </c>
      <c r="S15" s="55">
        <v>8.9339945937402856</v>
      </c>
      <c r="T15" s="55">
        <v>4.4776119402985071</v>
      </c>
      <c r="U15" s="55" t="s">
        <v>20</v>
      </c>
      <c r="V15" s="55">
        <v>1.1029911262416316</v>
      </c>
      <c r="W15" s="55">
        <v>2.8590197940651874</v>
      </c>
      <c r="X15" s="55">
        <v>1.7579510869910011</v>
      </c>
      <c r="Y15" s="55">
        <v>5</v>
      </c>
      <c r="Z15" s="55">
        <v>7</v>
      </c>
      <c r="AA15" s="55" t="s">
        <v>20</v>
      </c>
      <c r="AB15" s="55" t="s">
        <v>20</v>
      </c>
      <c r="AC15" s="55">
        <v>0.1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>
        <v>13</v>
      </c>
      <c r="H16" s="60">
        <v>13</v>
      </c>
      <c r="I16" s="60">
        <v>13</v>
      </c>
      <c r="J16" s="60">
        <v>12.5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12.5</v>
      </c>
      <c r="R16" s="60" t="s">
        <v>20</v>
      </c>
      <c r="S16" s="60">
        <v>12.5</v>
      </c>
      <c r="T16" s="60">
        <v>12.5</v>
      </c>
      <c r="U16" s="60" t="s">
        <v>20</v>
      </c>
      <c r="V16" s="60">
        <v>12.5</v>
      </c>
      <c r="W16" s="60">
        <v>12.5</v>
      </c>
      <c r="X16" s="60">
        <v>12.5</v>
      </c>
      <c r="Y16" s="60">
        <v>12.5</v>
      </c>
      <c r="Z16" s="60">
        <v>12.5</v>
      </c>
      <c r="AA16" s="60" t="s">
        <v>20</v>
      </c>
      <c r="AB16" s="60" t="s">
        <v>20</v>
      </c>
      <c r="AC16" s="60">
        <v>13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>
        <v>3.4</v>
      </c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3.4</v>
      </c>
      <c r="AP25" s="54">
        <f t="shared" ref="AP25:AP37" si="2">SUMIF($C$11:$AN$11,"I.Mad",C25:AN25)</f>
        <v>0</v>
      </c>
      <c r="AQ25" s="57">
        <f>SUM(AO25:AP25)</f>
        <v>3.4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>
        <v>1</v>
      </c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1</v>
      </c>
      <c r="AP30" s="54">
        <f t="shared" si="2"/>
        <v>0</v>
      </c>
      <c r="AQ30" s="57">
        <f t="shared" si="0"/>
        <v>1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56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5827</v>
      </c>
      <c r="H38" s="57">
        <f t="shared" si="3"/>
        <v>3326</v>
      </c>
      <c r="I38" s="57">
        <f t="shared" si="3"/>
        <v>4818</v>
      </c>
      <c r="J38" s="57">
        <f t="shared" si="3"/>
        <v>2745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305</v>
      </c>
      <c r="R38" s="57">
        <f t="shared" si="3"/>
        <v>0</v>
      </c>
      <c r="S38" s="57">
        <f>+SUM(S12,S18,S24:S37)</f>
        <v>345</v>
      </c>
      <c r="T38" s="57">
        <f t="shared" si="3"/>
        <v>230</v>
      </c>
      <c r="U38" s="57">
        <f>+SUM(U12,U18,U24:U37)</f>
        <v>0</v>
      </c>
      <c r="V38" s="57">
        <f t="shared" si="3"/>
        <v>110</v>
      </c>
      <c r="W38" s="57">
        <f t="shared" si="3"/>
        <v>305</v>
      </c>
      <c r="X38" s="57">
        <f t="shared" si="3"/>
        <v>130</v>
      </c>
      <c r="Y38" s="57">
        <f>+SUM(Y12,Y18,Y24:Y37)</f>
        <v>407</v>
      </c>
      <c r="Z38" s="57">
        <f>+SUM(Z12,Z18,Z24:Z37)</f>
        <v>203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260.39999999999998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12267.4</v>
      </c>
      <c r="AP38" s="57">
        <f>SUM(AP12,AP18,AP24:AP37)</f>
        <v>6744</v>
      </c>
      <c r="AQ38" s="57">
        <f>SUM(AO38:AP38)</f>
        <v>19011.400000000001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16.100000000000001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2016-11-14T18:44:16Z</dcterms:modified>
</cp:coreProperties>
</file>