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Q27" i="1" l="1"/>
  <c r="AO41" i="1"/>
  <c r="AQ30" i="1"/>
  <c r="AQ34" i="1"/>
  <c r="AQ14" i="1"/>
  <c r="AQ13" i="1"/>
  <c r="AP41" i="1"/>
  <c r="AQ19" i="1"/>
  <c r="AQ26" i="1"/>
  <c r="AQ24" i="1"/>
  <c r="AQ38" i="1"/>
  <c r="AQ25" i="1"/>
  <c r="AQ32" i="1"/>
  <c r="AQ12" i="1"/>
  <c r="AQ41" i="1" l="1"/>
</calcChain>
</file>

<file path=xl/sharedStrings.xml><?xml version="1.0" encoding="utf-8"?>
<sst xmlns="http://schemas.openxmlformats.org/spreadsheetml/2006/main" count="405" uniqueCount="70">
  <si>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</si>
  <si>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</si>
  <si>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</si>
  <si>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</si>
  <si>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</si>
  <si>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</si>
  <si>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</si>
  <si>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</si>
  <si>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</si>
  <si>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</si>
  <si>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</si>
  <si>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</si>
  <si>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</si>
  <si>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</si>
  <si>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</si>
  <si>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</si>
  <si>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</si>
  <si>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</si>
  <si>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</si>
  <si>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</si>
  <si>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</si>
  <si>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</si>
  <si>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</si>
  <si>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</si>
  <si>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</si>
  <si>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</si>
  <si>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</si>
  <si>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</si>
  <si>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</si>
  <si>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</si>
  <si>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</si>
  <si>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</si>
  <si>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</si>
  <si>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</si>
  <si>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</si>
  <si>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</si>
  <si>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</si>
  <si>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</si>
  <si>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</si>
  <si>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</si>
  <si>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</si>
  <si>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</si>
  <si>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</si>
  <si>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</si>
  <si>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</si>
  <si>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</si>
  <si>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</si>
  <si>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</si>
  <si>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</si>
  <si>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</si>
  <si>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</si>
  <si>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</si>
  <si>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</si>
  <si>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</si>
  <si>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</si>
  <si>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</si>
  <si>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</si>
  <si>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</si>
  <si>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</si>
  <si>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</si>
  <si>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</si>
  <si>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</si>
  <si>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</si>
  <si>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</si>
  <si>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</si>
  <si>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R.M.N°587-2018-PRODUCE,R.M.N°162-2019-PRODUCE, R.M.N°246-2019-PRODUCE, R.M.N°303-2019-PRODUCE</t>
  </si>
  <si>
    <t>Paita</t>
  </si>
  <si>
    <t xml:space="preserve">        Fecha  : 12/07/2019</t>
  </si>
  <si>
    <t>Callao, 15 de julio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</si>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</sst>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J1" zoomScale="24" zoomScaleNormal="24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67</v>
      </c>
      <c r="AP8" s="96"/>
      <c r="AQ8" s="96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8" t="s">
        <v>66</v>
      </c>
      <c r="D10" s="98"/>
      <c r="E10" s="99" t="s">
        <v>9</v>
      </c>
      <c r="F10" s="99"/>
      <c r="G10" s="98" t="s">
        <v>10</v>
      </c>
      <c r="H10" s="98"/>
      <c r="I10" s="98" t="s">
        <v>11</v>
      </c>
      <c r="J10" s="98"/>
      <c r="K10" s="98" t="s">
        <v>12</v>
      </c>
      <c r="L10" s="98"/>
      <c r="M10" s="98" t="s">
        <v>13</v>
      </c>
      <c r="N10" s="98"/>
      <c r="O10" s="98" t="s">
        <v>14</v>
      </c>
      <c r="P10" s="98"/>
      <c r="Q10" s="98" t="s">
        <v>15</v>
      </c>
      <c r="R10" s="98"/>
      <c r="S10" s="98" t="s">
        <v>16</v>
      </c>
      <c r="T10" s="98"/>
      <c r="U10" s="98" t="s">
        <v>17</v>
      </c>
      <c r="V10" s="98"/>
      <c r="W10" s="98" t="s">
        <v>18</v>
      </c>
      <c r="X10" s="98"/>
      <c r="Y10" s="98" t="s">
        <v>19</v>
      </c>
      <c r="Z10" s="98"/>
      <c r="AA10" s="98" t="s">
        <v>20</v>
      </c>
      <c r="AB10" s="98"/>
      <c r="AC10" s="98" t="s">
        <v>21</v>
      </c>
      <c r="AD10" s="98"/>
      <c r="AE10" s="98" t="s">
        <v>22</v>
      </c>
      <c r="AF10" s="98"/>
      <c r="AG10" s="98" t="s">
        <v>23</v>
      </c>
      <c r="AH10" s="98"/>
      <c r="AI10" s="98" t="s">
        <v>24</v>
      </c>
      <c r="AJ10" s="98"/>
      <c r="AK10" s="98" t="s">
        <v>25</v>
      </c>
      <c r="AL10" s="98"/>
      <c r="AM10" s="98" t="s">
        <v>26</v>
      </c>
      <c r="AN10" s="98"/>
      <c r="AO10" s="100" t="s">
        <v>27</v>
      </c>
      <c r="AP10" s="100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73.825000000000003</v>
      </c>
      <c r="H12" s="37">
        <v>0</v>
      </c>
      <c r="I12" s="37">
        <v>272.77999999999997</v>
      </c>
      <c r="J12" s="37">
        <v>481.65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274.40000000000003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621.005</v>
      </c>
      <c r="AP12" s="37">
        <f>SUMIF($C$11:$AN$11,"I.Mad",C12:AN12)</f>
        <v>481.65</v>
      </c>
      <c r="AQ12" s="37">
        <f>SUM(AO12:AP12)</f>
        <v>1102.655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>
        <v>2</v>
      </c>
      <c r="H13" s="37" t="s">
        <v>33</v>
      </c>
      <c r="I13" s="37">
        <v>12</v>
      </c>
      <c r="J13" s="37">
        <v>8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>
        <v>6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20</v>
      </c>
      <c r="AP13" s="37">
        <f>SUMIF($C$11:$AN$11,"I.Mad",C13:AN13)</f>
        <v>8</v>
      </c>
      <c r="AQ13" s="37">
        <f>SUM(AO13:AP13)</f>
        <v>28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>
        <v>2</v>
      </c>
      <c r="H14" s="37" t="s">
        <v>33</v>
      </c>
      <c r="I14" s="37">
        <v>1</v>
      </c>
      <c r="J14" s="37">
        <v>3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69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3</v>
      </c>
      <c r="AP14" s="37">
        <f>SUMIF($C$11:$AN$11,"I.Mad",C14:AN14)</f>
        <v>3</v>
      </c>
      <c r="AQ14" s="37">
        <f>SUM(AO14:AP14)</f>
        <v>6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>
        <v>0</v>
      </c>
      <c r="H15" s="37" t="s">
        <v>33</v>
      </c>
      <c r="I15" s="37">
        <v>0.48780487804878053</v>
      </c>
      <c r="J15" s="37">
        <v>0.44236118492321069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>
        <v>13.5</v>
      </c>
      <c r="H16" s="43" t="s">
        <v>33</v>
      </c>
      <c r="I16" s="43">
        <v>14</v>
      </c>
      <c r="J16" s="43">
        <v>13.5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/>
      <c r="J25" s="55">
        <v>0.59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0.59</v>
      </c>
      <c r="AQ25" s="51">
        <f t="shared" si="2"/>
        <v>0.59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73.825000000000003</v>
      </c>
      <c r="H41" s="51">
        <f t="shared" si="3"/>
        <v>0</v>
      </c>
      <c r="I41" s="51">
        <f t="shared" si="3"/>
        <v>272.77999999999997</v>
      </c>
      <c r="J41" s="51">
        <f t="shared" si="3"/>
        <v>482.23999999999995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274.40000000000003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621.005</v>
      </c>
      <c r="AP41" s="51">
        <f>SUM(AP12,AP18,AP24:AP37)</f>
        <v>482.23999999999995</v>
      </c>
      <c r="AQ41" s="51">
        <f t="shared" si="2"/>
        <v>1103.2449999999999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16.3</v>
      </c>
      <c r="H42" s="43"/>
      <c r="I42" s="59">
        <v>18.7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15.3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68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12</cp:revision>
  <cp:lastPrinted>2018-11-19T17:24:41Z</cp:lastPrinted>
  <dcterms:created xsi:type="dcterms:W3CDTF">2008-10-21T17:58:04Z</dcterms:created>
  <dcterms:modified xsi:type="dcterms:W3CDTF">2019-07-15T16:57:08Z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