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180" windowWidth="20730" windowHeight="85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<sst xmlns="http://schemas.openxmlformats.org/spreadsheetml/2006/main" count="360" uniqueCount="71">
  <si>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</si>
  <si>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</si>
  <si>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</si>
  <si>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</si>
  <si>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</si>
  <si>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</si>
  <si>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</si>
  <si>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</si>
  <si>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</si>
  <si>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</si>
  <si>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</si>
  <si>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</si>
  <si>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</si>
  <si>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</si>
  <si>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</si>
  <si>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</si>
  <si>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</si>
  <si>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</si>
  <si>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</si>
  <si>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</si>
  <si>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</si>
  <si>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</si>
  <si>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</si>
  <si>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</si>
  <si>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</si>
  <si>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</si>
  <si>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</si>
  <si>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</si>
  <si>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</si>
  <si>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</si>
  <si>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</si>
  <si>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</si>
  <si>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</si>
  <si>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</si>
  <si>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</si>
  <si>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</si>
  <si>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</si>
  <si>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</si>
  <si>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</si>
  <si>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</si>
  <si>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</si>
  <si>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</si>
  <si>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</si>
  <si>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</si>
  <si>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</si>
  <si>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</si>
  <si>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</si>
  <si>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</si>
  <si>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</si>
  <si>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</si>
  <si>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</si>
  <si>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</si>
  <si>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</si>
  <si>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</si>
  <si>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</si>
  <si>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</si>
  <si>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</si>
  <si>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</si>
  <si>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</si>
  <si>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</si>
  <si>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</si>
  <si>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</si>
  <si>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CARACOL</t>
  </si>
  <si>
    <t>PAMPANITO</t>
  </si>
  <si>
    <t>R.M.N°099-2017-PRODUCE,  R.M.N°173-2017-PRODUCE, R.M.N°306-2017-PRODUCE,</t>
  </si>
  <si>
    <t xml:space="preserve">        Fecha  : 12/07/2017</t>
  </si>
  <si>
    <t>Callao, 13 de julio del 2017</t>
  </si>
  <si>
    <t>13.0 y 14.0</t>
  </si>
  <si>
    <t>13.5 y 14.5</t>
  </si>
  <si>
    <t>12.0 Y 13.5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</si>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</sst>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165" fontId="6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29" fillId="0" borderId="0"/>
    <xf numFmtId="0" fontId="6" fillId="0" borderId="0"/>
    <xf numFmtId="16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8" fillId="0" borderId="0" xfId="0" applyFont="1" applyBorder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 applyBorder="1"/>
    <xf numFmtId="0" fontId="9" fillId="3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9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/>
    <xf numFmtId="0" fontId="12" fillId="0" borderId="0" xfId="0" applyFont="1"/>
    <xf numFmtId="20" fontId="8" fillId="0" borderId="0" xfId="0" quotePrefix="1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8" fontId="7" fillId="0" borderId="0" xfId="0" applyNumberFormat="1" applyFont="1"/>
    <xf numFmtId="0" fontId="8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167" fontId="8" fillId="0" borderId="0" xfId="0" applyNumberFormat="1" applyFont="1" applyBorder="1"/>
    <xf numFmtId="167" fontId="9" fillId="3" borderId="5" xfId="0" applyNumberFormat="1" applyFont="1" applyFill="1" applyBorder="1" applyAlignment="1">
      <alignment horizontal="center" wrapText="1"/>
    </xf>
    <xf numFmtId="167" fontId="9" fillId="0" borderId="0" xfId="0" applyNumberFormat="1" applyFont="1" applyBorder="1" applyAlignment="1">
      <alignment horizontal="center"/>
    </xf>
    <xf numFmtId="1" fontId="7" fillId="0" borderId="0" xfId="0" applyNumberFormat="1" applyFont="1"/>
    <xf numFmtId="0" fontId="11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0" fontId="8" fillId="0" borderId="0" xfId="0" applyFont="1" applyAlignment="1"/>
    <xf numFmtId="0" fontId="7" fillId="0" borderId="0" xfId="0" applyFont="1" applyAlignment="1"/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167" fontId="1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7" fillId="3" borderId="0" xfId="0" applyFont="1" applyFill="1" applyAlignment="1">
      <alignment horizontal="right"/>
    </xf>
    <xf numFmtId="167" fontId="16" fillId="0" borderId="0" xfId="12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7" fillId="0" borderId="4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0" xfId="0" applyFont="1"/>
    <xf numFmtId="0" fontId="17" fillId="0" borderId="1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1" fontId="9" fillId="0" borderId="3" xfId="0" quotePrefix="1" applyNumberFormat="1" applyFont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19" fillId="0" borderId="1" xfId="0" quotePrefix="1" applyNumberFormat="1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0" fontId="11" fillId="0" borderId="0" xfId="0" applyFont="1"/>
    <xf numFmtId="167" fontId="19" fillId="0" borderId="1" xfId="0" applyNumberFormat="1" applyFont="1" applyFill="1" applyBorder="1" applyAlignment="1">
      <alignment horizontal="center"/>
    </xf>
    <xf numFmtId="167" fontId="19" fillId="0" borderId="1" xfId="0" quotePrefix="1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7" fillId="0" borderId="0" xfId="0" applyFont="1" applyBorder="1"/>
    <xf numFmtId="1" fontId="22" fillId="0" borderId="0" xfId="12" applyNumberFormat="1" applyFont="1" applyFill="1" applyBorder="1" applyProtection="1">
      <protection locked="0"/>
    </xf>
    <xf numFmtId="1" fontId="22" fillId="0" borderId="0" xfId="12" applyNumberFormat="1" applyFont="1" applyFill="1" applyBorder="1" applyAlignment="1" applyProtection="1">
      <protection locked="0"/>
    </xf>
    <xf numFmtId="1" fontId="22" fillId="0" borderId="0" xfId="12" applyNumberFormat="1" applyFont="1" applyFill="1" applyBorder="1" applyAlignment="1" applyProtection="1">
      <alignment horizontal="right"/>
      <protection locked="0"/>
    </xf>
    <xf numFmtId="1" fontId="22" fillId="0" borderId="0" xfId="12" quotePrefix="1" applyNumberFormat="1" applyFont="1" applyFill="1" applyBorder="1" applyAlignment="1" applyProtection="1">
      <protection locked="0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Fill="1"/>
    <xf numFmtId="0" fontId="11" fillId="0" borderId="0" xfId="0" applyFont="1" applyAlignment="1">
      <alignment horizontal="left"/>
    </xf>
    <xf numFmtId="49" fontId="11" fillId="0" borderId="0" xfId="0" applyNumberFormat="1" applyFont="1"/>
    <xf numFmtId="22" fontId="11" fillId="0" borderId="0" xfId="0" applyNumberFormat="1" applyFont="1"/>
    <xf numFmtId="167" fontId="19" fillId="0" borderId="5" xfId="0" applyNumberFormat="1" applyFont="1" applyBorder="1" applyAlignment="1">
      <alignment horizontal="center"/>
    </xf>
    <xf numFmtId="0" fontId="25" fillId="0" borderId="0" xfId="0" applyFont="1"/>
    <xf numFmtId="1" fontId="19" fillId="0" borderId="0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167" fontId="19" fillId="0" borderId="0" xfId="0" quotePrefix="1" applyNumberFormat="1" applyFont="1" applyBorder="1" applyAlignment="1">
      <alignment horizontal="center"/>
    </xf>
    <xf numFmtId="0" fontId="28" fillId="0" borderId="5" xfId="0" applyFont="1" applyBorder="1"/>
    <xf numFmtId="0" fontId="28" fillId="0" borderId="5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8" fillId="3" borderId="2" xfId="0" applyFont="1" applyFill="1" applyBorder="1" applyAlignment="1">
      <alignment horizontal="left"/>
    </xf>
    <xf numFmtId="0" fontId="28" fillId="0" borderId="1" xfId="0" applyFont="1" applyBorder="1"/>
    <xf numFmtId="0" fontId="17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Border="1"/>
    <xf numFmtId="167" fontId="19" fillId="3" borderId="5" xfId="0" applyNumberFormat="1" applyFont="1" applyFill="1" applyBorder="1" applyAlignment="1">
      <alignment horizontal="center" wrapText="1"/>
    </xf>
    <xf numFmtId="0" fontId="24" fillId="0" borderId="0" xfId="13" applyFont="1" applyFill="1" applyAlignment="1" applyProtection="1"/>
    <xf numFmtId="0" fontId="25" fillId="0" borderId="0" xfId="0" applyFont="1" applyFill="1"/>
    <xf numFmtId="167" fontId="9" fillId="0" borderId="3" xfId="0" quotePrefix="1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8" fillId="0" borderId="0" xfId="0" applyFont="1"/>
    <xf numFmtId="1" fontId="30" fillId="0" borderId="0" xfId="12" quotePrefix="1" applyNumberFormat="1" applyFont="1" applyBorder="1" applyAlignment="1" applyProtection="1">
      <protection locked="0"/>
    </xf>
    <xf numFmtId="0" fontId="18" fillId="0" borderId="0" xfId="0" applyFont="1" applyBorder="1" applyAlignment="1"/>
    <xf numFmtId="0" fontId="18" fillId="3" borderId="0" xfId="0" applyFont="1" applyFill="1" applyAlignment="1">
      <alignment horizontal="right"/>
    </xf>
    <xf numFmtId="0" fontId="14" fillId="0" borderId="0" xfId="0" applyFont="1"/>
    <xf numFmtId="0" fontId="18" fillId="0" borderId="0" xfId="0" applyFont="1" applyBorder="1"/>
    <xf numFmtId="1" fontId="18" fillId="0" borderId="0" xfId="0" applyNumberFormat="1" applyFont="1" applyBorder="1"/>
    <xf numFmtId="1" fontId="18" fillId="0" borderId="0" xfId="0" applyNumberFormat="1" applyFont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34" fillId="0" borderId="0" xfId="0" applyFont="1"/>
    <xf numFmtId="1" fontId="28" fillId="0" borderId="0" xfId="0" applyNumberFormat="1" applyFont="1"/>
    <xf numFmtId="0" fontId="24" fillId="0" borderId="0" xfId="0" applyFont="1" applyBorder="1"/>
    <xf numFmtId="168" fontId="19" fillId="0" borderId="5" xfId="0" applyNumberFormat="1" applyFont="1" applyBorder="1" applyAlignment="1">
      <alignment horizontal="center"/>
    </xf>
    <xf numFmtId="1" fontId="7" fillId="0" borderId="0" xfId="0" applyNumberFormat="1" applyFont="1" applyBorder="1"/>
    <xf numFmtId="0" fontId="0" fillId="0" borderId="1" xfId="0" applyBorder="1"/>
    <xf numFmtId="0" fontId="36" fillId="0" borderId="0" xfId="0" applyFont="1" applyBorder="1" applyAlignment="1"/>
    <xf numFmtId="167" fontId="36" fillId="0" borderId="0" xfId="0" applyNumberFormat="1" applyFont="1" applyBorder="1" applyAlignment="1"/>
    <xf numFmtId="2" fontId="19" fillId="0" borderId="5" xfId="0" applyNumberFormat="1" applyFont="1" applyBorder="1" applyAlignment="1">
      <alignment horizontal="center"/>
    </xf>
    <xf numFmtId="0" fontId="7" fillId="0" borderId="1" xfId="0" applyFont="1" applyBorder="1"/>
    <xf numFmtId="167" fontId="31" fillId="0" borderId="1" xfId="0" quotePrefix="1" applyNumberFormat="1" applyFont="1" applyBorder="1" applyAlignment="1">
      <alignment horizontal="center"/>
    </xf>
    <xf numFmtId="0" fontId="35" fillId="0" borderId="2" xfId="0" quotePrefix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20" fontId="23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27" fillId="0" borderId="2" xfId="0" quotePrefix="1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35" fillId="0" borderId="4" xfId="0" quotePrefix="1" applyFont="1" applyFill="1" applyBorder="1" applyAlignment="1">
      <alignment horizontal="center"/>
    </xf>
  </cellXfs>
  <cellStyles count="21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3" zoomScaleNormal="23" workbookViewId="0">
      <selection activeCell="J20" sqref="J20:J2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57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65</v>
      </c>
      <c r="AP8" s="119"/>
      <c r="AQ8" s="119"/>
    </row>
    <row r="9" spans="2:48" ht="21.75" customHeight="1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45</v>
      </c>
      <c r="J10" s="124"/>
      <c r="K10" s="124" t="s">
        <v>7</v>
      </c>
      <c r="L10" s="124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52</v>
      </c>
      <c r="X10" s="126"/>
      <c r="Y10" s="116" t="s">
        <v>46</v>
      </c>
      <c r="Z10" s="117"/>
      <c r="AA10" s="116" t="s">
        <v>38</v>
      </c>
      <c r="AB10" s="117"/>
      <c r="AC10" s="116" t="s">
        <v>13</v>
      </c>
      <c r="AD10" s="117"/>
      <c r="AE10" s="123" t="s">
        <v>54</v>
      </c>
      <c r="AF10" s="117"/>
      <c r="AG10" s="123" t="s">
        <v>47</v>
      </c>
      <c r="AH10" s="117"/>
      <c r="AI10" s="123" t="s">
        <v>48</v>
      </c>
      <c r="AJ10" s="117"/>
      <c r="AK10" s="123" t="s">
        <v>49</v>
      </c>
      <c r="AL10" s="117"/>
      <c r="AM10" s="123" t="s">
        <v>50</v>
      </c>
      <c r="AN10" s="117"/>
      <c r="AO10" s="121" t="s">
        <v>14</v>
      </c>
      <c r="AP10" s="122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100.675</v>
      </c>
      <c r="F12" s="51">
        <v>442</v>
      </c>
      <c r="G12" s="51">
        <v>2542.9699999999998</v>
      </c>
      <c r="H12" s="51">
        <v>0</v>
      </c>
      <c r="I12" s="51">
        <v>115.02</v>
      </c>
      <c r="J12" s="51">
        <v>291.25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220</v>
      </c>
      <c r="V12" s="51">
        <v>390</v>
      </c>
      <c r="W12" s="51">
        <v>340</v>
      </c>
      <c r="X12" s="51">
        <v>0</v>
      </c>
      <c r="Y12" s="51">
        <v>1041.098</v>
      </c>
      <c r="Z12" s="51">
        <v>263.18</v>
      </c>
      <c r="AA12" s="51">
        <v>1555.3789999999999</v>
      </c>
      <c r="AB12" s="51">
        <v>843.54499999999996</v>
      </c>
      <c r="AC12" s="51">
        <v>5468.0320000000002</v>
      </c>
      <c r="AD12" s="51">
        <v>0</v>
      </c>
      <c r="AE12" s="51">
        <v>87.765000000000001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113.095</v>
      </c>
      <c r="AL12" s="51">
        <v>61.87</v>
      </c>
      <c r="AM12" s="51">
        <v>0</v>
      </c>
      <c r="AN12" s="51">
        <v>0</v>
      </c>
      <c r="AO12" s="52">
        <f>SUMIF($C$11:$AN$11,"Ind*",C12:AN12)</f>
        <v>11584.033999999998</v>
      </c>
      <c r="AP12" s="52">
        <f>SUMIF($C$11:$AN$11,"I.Mad",C12:AN12)</f>
        <v>2291.8449999999998</v>
      </c>
      <c r="AQ12" s="52">
        <f>SUM(AO12:AP12)</f>
        <v>13875.878999999997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>
        <v>1</v>
      </c>
      <c r="F13" s="53">
        <v>14</v>
      </c>
      <c r="G13" s="53">
        <v>45</v>
      </c>
      <c r="H13" s="53" t="s">
        <v>20</v>
      </c>
      <c r="I13" s="53">
        <v>5</v>
      </c>
      <c r="J13" s="53">
        <v>19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>
        <v>5</v>
      </c>
      <c r="V13" s="53">
        <v>11</v>
      </c>
      <c r="W13" s="53">
        <v>6</v>
      </c>
      <c r="X13" s="53" t="s">
        <v>20</v>
      </c>
      <c r="Y13" s="53">
        <v>28</v>
      </c>
      <c r="Z13" s="53">
        <v>13</v>
      </c>
      <c r="AA13" s="53">
        <v>12</v>
      </c>
      <c r="AB13" s="53">
        <v>9</v>
      </c>
      <c r="AC13" s="53">
        <v>53</v>
      </c>
      <c r="AD13" s="53" t="s">
        <v>20</v>
      </c>
      <c r="AE13" s="53">
        <v>2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6</v>
      </c>
      <c r="AL13" s="53">
        <v>3</v>
      </c>
      <c r="AM13" s="53" t="s">
        <v>20</v>
      </c>
      <c r="AN13" s="53" t="s">
        <v>20</v>
      </c>
      <c r="AO13" s="52">
        <f>SUMIF($C$11:$AN$11,"Ind*",C13:AN13)</f>
        <v>163</v>
      </c>
      <c r="AP13" s="52">
        <f>SUMIF($C$11:$AN$11,"I.Mad",C13:AN13)</f>
        <v>69</v>
      </c>
      <c r="AQ13" s="52">
        <f>SUM(AO13:AP13)</f>
        <v>232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70</v>
      </c>
      <c r="F14" s="53" t="s">
        <v>70</v>
      </c>
      <c r="G14" s="53">
        <v>25</v>
      </c>
      <c r="H14" s="53" t="s">
        <v>20</v>
      </c>
      <c r="I14" s="53">
        <v>1</v>
      </c>
      <c r="J14" s="53">
        <v>3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>
        <v>5</v>
      </c>
      <c r="V14" s="53">
        <v>1</v>
      </c>
      <c r="W14" s="53">
        <v>6</v>
      </c>
      <c r="X14" s="53" t="s">
        <v>20</v>
      </c>
      <c r="Y14" s="53">
        <v>7</v>
      </c>
      <c r="Z14" s="53">
        <v>1</v>
      </c>
      <c r="AA14" s="53">
        <v>5</v>
      </c>
      <c r="AB14" s="53">
        <v>3</v>
      </c>
      <c r="AC14" s="53">
        <v>16</v>
      </c>
      <c r="AD14" s="53" t="s">
        <v>20</v>
      </c>
      <c r="AE14" s="53">
        <v>2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2</v>
      </c>
      <c r="AL14" s="53">
        <v>1</v>
      </c>
      <c r="AM14" s="53" t="s">
        <v>20</v>
      </c>
      <c r="AN14" s="53" t="s">
        <v>20</v>
      </c>
      <c r="AO14" s="52">
        <f>SUMIF($C$11:$AN$11,"Ind*",C14:AN14)</f>
        <v>69</v>
      </c>
      <c r="AP14" s="52">
        <f>SUMIF($C$11:$AN$11,"I.Mad",C14:AN14)</f>
        <v>9</v>
      </c>
      <c r="AQ14" s="52">
        <f>SUM(AO14:AP14)</f>
        <v>78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0</v>
      </c>
      <c r="H15" s="53" t="s">
        <v>20</v>
      </c>
      <c r="I15" s="53">
        <v>0</v>
      </c>
      <c r="J15" s="53">
        <v>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>
        <v>0.75033395553191062</v>
      </c>
      <c r="V15" s="53">
        <v>0</v>
      </c>
      <c r="W15" s="53">
        <v>0</v>
      </c>
      <c r="X15" s="53" t="s">
        <v>20</v>
      </c>
      <c r="Y15" s="53">
        <v>1.5623549999999999</v>
      </c>
      <c r="Z15" s="53">
        <v>0</v>
      </c>
      <c r="AA15" s="53">
        <v>26.086316518041819</v>
      </c>
      <c r="AB15" s="53">
        <v>39.659967115614862</v>
      </c>
      <c r="AC15" s="53">
        <v>22.752073977946786</v>
      </c>
      <c r="AD15" s="53" t="s">
        <v>20</v>
      </c>
      <c r="AE15" s="53">
        <v>89.553858814196303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72.349897168315579</v>
      </c>
      <c r="AL15" s="53">
        <v>82.222222222222214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14.5</v>
      </c>
      <c r="H16" s="58" t="s">
        <v>20</v>
      </c>
      <c r="I16" s="58">
        <v>14.5</v>
      </c>
      <c r="J16" s="58">
        <v>14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>
        <v>13.5</v>
      </c>
      <c r="V16" s="58">
        <v>13.5</v>
      </c>
      <c r="W16" s="58">
        <v>13.5</v>
      </c>
      <c r="X16" s="58" t="s">
        <v>20</v>
      </c>
      <c r="Y16" s="115" t="s">
        <v>67</v>
      </c>
      <c r="Z16" s="115" t="s">
        <v>68</v>
      </c>
      <c r="AA16" s="58" t="s">
        <v>69</v>
      </c>
      <c r="AB16" s="58">
        <v>12</v>
      </c>
      <c r="AC16" s="58">
        <v>12</v>
      </c>
      <c r="AD16" s="58" t="s">
        <v>20</v>
      </c>
      <c r="AE16" s="58">
        <v>11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11.5</v>
      </c>
      <c r="AL16" s="58">
        <v>11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>
        <v>4.6210000000000004</v>
      </c>
      <c r="AB25" s="71">
        <v>1.4550000000000001</v>
      </c>
      <c r="AC25" s="71">
        <v>1.968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6.5890000000000004</v>
      </c>
      <c r="AP25" s="52">
        <f t="shared" si="1"/>
        <v>1.4550000000000001</v>
      </c>
      <c r="AQ25" s="55">
        <f>SUM(AO25:AP25)</f>
        <v>8.0440000000000005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71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>
        <v>4.4497543546226002E-2</v>
      </c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>
        <v>0.1021875</v>
      </c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0.1021875</v>
      </c>
      <c r="AP31" s="52">
        <f t="shared" ref="AP31:AP37" si="4">SUMIF($C$11:$AN$11,"I.Mad",C31:AN31)</f>
        <v>4.4497543546226002E-2</v>
      </c>
      <c r="AQ31" s="55">
        <f t="shared" si="2"/>
        <v>0.146685043546226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100.675</v>
      </c>
      <c r="F41" s="55">
        <f t="shared" si="8"/>
        <v>442</v>
      </c>
      <c r="G41" s="55">
        <f t="shared" si="8"/>
        <v>2542.9699999999998</v>
      </c>
      <c r="H41" s="55">
        <f t="shared" si="8"/>
        <v>0</v>
      </c>
      <c r="I41" s="55">
        <f t="shared" si="8"/>
        <v>115.02</v>
      </c>
      <c r="J41" s="55">
        <f t="shared" si="8"/>
        <v>291.29449754354624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220</v>
      </c>
      <c r="V41" s="55">
        <f t="shared" si="8"/>
        <v>390</v>
      </c>
      <c r="W41" s="55">
        <f t="shared" si="8"/>
        <v>340</v>
      </c>
      <c r="X41" s="55">
        <f t="shared" si="8"/>
        <v>0</v>
      </c>
      <c r="Y41" s="55">
        <f t="shared" si="8"/>
        <v>1041.2001874999999</v>
      </c>
      <c r="Z41" s="55">
        <f t="shared" si="8"/>
        <v>263.18</v>
      </c>
      <c r="AA41" s="55">
        <f t="shared" si="8"/>
        <v>1560</v>
      </c>
      <c r="AB41" s="55">
        <f t="shared" si="8"/>
        <v>845</v>
      </c>
      <c r="AC41" s="55">
        <f t="shared" si="8"/>
        <v>5470</v>
      </c>
      <c r="AD41" s="55">
        <f t="shared" si="8"/>
        <v>0</v>
      </c>
      <c r="AE41" s="55">
        <f t="shared" si="8"/>
        <v>87.765000000000001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113.095</v>
      </c>
      <c r="AL41" s="55">
        <f t="shared" si="8"/>
        <v>61.87</v>
      </c>
      <c r="AM41" s="55">
        <f t="shared" si="8"/>
        <v>0</v>
      </c>
      <c r="AN41" s="55">
        <f t="shared" si="8"/>
        <v>0</v>
      </c>
      <c r="AO41" s="55">
        <f>SUM(AO12,AO18,AO24:AO37)</f>
        <v>11590.725187499998</v>
      </c>
      <c r="AP41" s="55">
        <f>SUM(AP12,AP18,AP24:AP37)</f>
        <v>2293.3444975435459</v>
      </c>
      <c r="AQ41" s="55">
        <f>SUM(AO41:AP41)</f>
        <v>13884.069685043545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17.399999999999999</v>
      </c>
      <c r="H42" s="114"/>
      <c r="I42" s="57">
        <v>19.3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16.600000000000001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1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2017-07-13T17:18:23Z</dcterms:modified>
</cp:coreProperties>
</file>